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свод" sheetId="1" r:id="rId1"/>
    <sheet name="Лист1" sheetId="2" r:id="rId2"/>
    <sheet name="Лист2" sheetId="3" r:id="rId3"/>
    <sheet name="Лист3" sheetId="4" r:id="rId4"/>
  </sheets>
  <externalReferences>
    <externalReference r:id="rId7"/>
  </externalReferences>
  <definedNames/>
  <calcPr fullCalcOnLoad="1"/>
</workbook>
</file>

<file path=xl/sharedStrings.xml><?xml version="1.0" encoding="utf-8"?>
<sst xmlns="http://schemas.openxmlformats.org/spreadsheetml/2006/main" count="186" uniqueCount="167">
  <si>
    <t>Коньки хоккейные (пара)</t>
  </si>
  <si>
    <t>Доска шахматная демонстрационная</t>
  </si>
  <si>
    <t>Лыжи пластиковые (производитель: компания "STC" Россия)</t>
  </si>
  <si>
    <t>Лыжные палки  Sportmaxim</t>
  </si>
  <si>
    <t>Крепления лыжные NN 75</t>
  </si>
  <si>
    <t>Ботинки лыжные Marax M330</t>
  </si>
  <si>
    <t>Клюшка (хоккей с шайбой)</t>
  </si>
  <si>
    <t>ПЕРЕЧЕНЬ</t>
  </si>
  <si>
    <t>№ п/п</t>
  </si>
  <si>
    <t>Коли-чество (шт)</t>
  </si>
  <si>
    <t>Цена, за единицу измерения (руб)</t>
  </si>
  <si>
    <t>Заводской (серийный) номер</t>
  </si>
  <si>
    <t>Лыжи пластиковые</t>
  </si>
  <si>
    <t>Палки лыжные стеклопластик</t>
  </si>
  <si>
    <t xml:space="preserve">Ботинки лыжные </t>
  </si>
  <si>
    <t>Крепления лыжные</t>
  </si>
  <si>
    <t>Интерактивный комплекс</t>
  </si>
  <si>
    <t>Интерактивная доска Activboard 387 PRO</t>
  </si>
  <si>
    <t>Ноутбук Asus K53SD</t>
  </si>
  <si>
    <t>Cистема тестирования /голосования Activepression 2</t>
  </si>
  <si>
    <t>Мультимедиапроектор Epson-EB-Х11Н</t>
  </si>
  <si>
    <t>Потолочное крепление для проектора Proffiх РСМ</t>
  </si>
  <si>
    <t>Кабель VGA Gembird Premium</t>
  </si>
  <si>
    <t>Кабель элетропитания ПВС 2*1</t>
  </si>
  <si>
    <t>Сетевой фильтр PiIot-S</t>
  </si>
  <si>
    <t>Кабель-удлинитель USB Gembird</t>
  </si>
  <si>
    <t>Кабель-канал (7 шт.в комплекте)</t>
  </si>
  <si>
    <t>Итого</t>
  </si>
  <si>
    <t>Школьная мебель</t>
  </si>
  <si>
    <t>Стул ученический регулируемый 4-6 гр.роста</t>
  </si>
  <si>
    <t>Стул мягкий</t>
  </si>
  <si>
    <t>Стол ученический регулируемый с регулируемым углом наклона толешницы 4-6 гр.роста</t>
  </si>
  <si>
    <t>Стол для учителя</t>
  </si>
  <si>
    <t>Шкаф широкий со стеклом</t>
  </si>
  <si>
    <t>Шкаф широкий закрытый</t>
  </si>
  <si>
    <t>Доска настенная 3-х элементная</t>
  </si>
  <si>
    <t>Холодильник Бирюса 129 L</t>
  </si>
  <si>
    <t>Библиотечный фонд</t>
  </si>
  <si>
    <t>Всего</t>
  </si>
  <si>
    <t>Ловушка вратаря для хоккея с шайбой</t>
  </si>
  <si>
    <t>Блин вратаря для хоккея с шайбой</t>
  </si>
  <si>
    <t>Клюшка вратаря для хоккея с шайбой</t>
  </si>
  <si>
    <t>Нагрудник вратаря для хоккея с шайбой</t>
  </si>
  <si>
    <t>Щитки вратаря для хоккея с шайбой</t>
  </si>
  <si>
    <t>Шлем и маска вратаря для хоккея с шайбой</t>
  </si>
  <si>
    <t>Коньки для хоккея с шайбой</t>
  </si>
  <si>
    <t>Налокотники для хоккея с шайбой</t>
  </si>
  <si>
    <t>Перчатки для хоккея с шайбой</t>
  </si>
  <si>
    <t>Раковина игрока для хоккея с шайбой</t>
  </si>
  <si>
    <t>Раковина вратаря для хоккея с шайбой</t>
  </si>
  <si>
    <t>Шорты игрока для хоккея с шайбой</t>
  </si>
  <si>
    <t>Шорты вратаря для хоккея с шайбой</t>
  </si>
  <si>
    <t>Шлем для хоккея с шайбой</t>
  </si>
  <si>
    <t>Защита шеи игрока для хоккея с шайбой</t>
  </si>
  <si>
    <t>Защита шеи вратаря для хоккея с шайбой</t>
  </si>
  <si>
    <t>Клюшка игрока для хоккея с шайбой</t>
  </si>
  <si>
    <t>Щитки игрока для хоккея с шайбой</t>
  </si>
  <si>
    <t>Маска игрока для хоккея с шайбой</t>
  </si>
  <si>
    <t>Нагрудник игрока для хоккея с шайбой</t>
  </si>
  <si>
    <t>Клюшка (хоккей с мячом)</t>
  </si>
  <si>
    <t>Мультимедиапроектор Epson EB-14H яркость :3000</t>
  </si>
  <si>
    <t>имущества, передаваемого из государственной собственности Республики Бурятия в собственность муниципального образования "Город Улан-Удэ"</t>
  </si>
  <si>
    <t>Холодильное оборудование</t>
  </si>
  <si>
    <t>Компьютерное оборудование</t>
  </si>
  <si>
    <t>Ноутбук Samsung 300E5C-U06RU 15.6" LED HD, Intel Core i5 3210M (2.5GHz), 4G. 320G. GT620M 1 GB, Super Multi Dual Layer DVDiRW, WebCam, WiFi 802.11b/g+BT, 4-in-1, 6cell, W7 HB64 и лицензий Microsoft 79P-04728 OfficeProPlus 2013 RUS OLP NL Acdmc</t>
  </si>
  <si>
    <t>Программное обеспечение</t>
  </si>
  <si>
    <t>Спортивный инвентарь</t>
  </si>
  <si>
    <t>Оргтехника</t>
  </si>
  <si>
    <t xml:space="preserve">Наименование </t>
  </si>
  <si>
    <t>Ноутбук обучающегося с предустановленной многопользовательской операционной системой,   пакетом программного обеспечения. Ноутбук Асег  Travel  Мате Асег TМ5360-В812G32Мпsk Операционная система Мicrosoft Windows 7 Рrоfessional Russian.  Набор клиентских лицензий Мicrosoft СогеСАL SNGL LicSAPK OLP NL Acdmc DvcCAL. Универсальная многоплатформенная интегрированная среда Мicrosoft  Visual Studio Professional 2012. Набор офисного пакета приложений Мicrosoft Office 2010 Рrоfessional приложение для создания профессиональною вида схем Мicrosoft  Visio Рrоfessional  2010 (Пакет программного обеспечения  Design Suite DS4X5RUEESD (в составе WebPlus X5 -программное обеспечение создания и редактирования веб-¬сайтов,  MoviePlus X5 -   программное обеспечение создания и редактирования видеофильмов, MoviePlus Х5 - программное обеспечение для записи DVD –дисков, PhotoPlus X5 - программное обеспечение для редактирования фотографий, Serif. ( Программное обеспечение для создания фотоколлекций Сооgle Picasa 3 /Программное обеспечение создания и редактирования музыкальных композиций Мадiх МusicМакег МХ / Программное обеспечение организации звуковых коллекций Арр1е iTunes 10 for Windows.</t>
  </si>
  <si>
    <t>Планшетный программно-технический комплекс Аррlе  iPad Wi-Fi 16 ГБ MC705RS/A</t>
  </si>
  <si>
    <t>Стоимость всего (руб.)</t>
  </si>
  <si>
    <t>Всего на общую сумму 40 836 579,51 (Сорок миллионов восемьсот тридцать шесть тысяч пятьсот семьдесят девять рублей 51 копейка)</t>
  </si>
  <si>
    <t>Приложение к договору об ответственном хранении</t>
  </si>
  <si>
    <t>Перечень                                                                                                                                                                                        имущества, передаваемого из государственной собственности Республики Бурятия в собственность муниципального образования "Кяхтинский район"</t>
  </si>
  <si>
    <t>Хоккейные коньки</t>
  </si>
  <si>
    <t>Беговые лыжи</t>
  </si>
  <si>
    <t>Палки для беговых лыж</t>
  </si>
  <si>
    <t>Ботинки для беговых лыж</t>
  </si>
  <si>
    <t>Крепления для беговых лыж</t>
  </si>
  <si>
    <t>Ноутбук DeII Inspiron 3521+ OkIiCk 105M</t>
  </si>
  <si>
    <t>Планшетный компьютер                       iconBIT  NetT AB</t>
  </si>
  <si>
    <t>Сетевое оборудование</t>
  </si>
  <si>
    <r>
      <t xml:space="preserve">Шкаф телекоммуникационный напольный 42U (600x1000) дверь стекло, </t>
    </r>
    <r>
      <rPr>
        <sz val="10"/>
        <rFont val="Times New Roman"/>
        <family val="1"/>
      </rPr>
      <t>ЦМО ШТК-М-42.6.10-1ААА(600x1000)</t>
    </r>
  </si>
  <si>
    <t xml:space="preserve">Модуль вентиляторный потолочный (170x475), 2 вентилятора с датчиком 35С ЦМО МВ-400-2С  </t>
  </si>
  <si>
    <r>
      <t xml:space="preserve">Комплект щеточного ввода в шкаф, универсальный, </t>
    </r>
    <r>
      <rPr>
        <sz val="10"/>
        <rFont val="Times New Roman"/>
        <family val="1"/>
      </rPr>
      <t>ЦМО КВ-Щ-55.420</t>
    </r>
  </si>
  <si>
    <r>
      <t xml:space="preserve">Полка перфорированная грузоподъёмностью 100 кг., глубина 750 мм, </t>
    </r>
    <r>
      <rPr>
        <sz val="10"/>
        <rFont val="Times New Roman"/>
        <family val="1"/>
      </rPr>
      <t>ЦМО СВ-75У</t>
    </r>
  </si>
  <si>
    <t>Полка угловая с перфорацией 19», 1U x 488 x 250 mm (25 кг), цвет черный Hyperline SRVA-250-RAL9005</t>
  </si>
  <si>
    <t>Ножки для шкафов (4 шт.) для шкафа телекоммуникационного напольного 42U (600x1000)  Ho Caster СС004</t>
  </si>
  <si>
    <t>Вертикальный кабельный органайзер в шкаф ширина 150 мм 42U ЦМО ВКО-М-42.150 42U</t>
  </si>
  <si>
    <t>Шкаф телекоммуникационный настенный разборный 9U (600 х 650) дверь металл ЦМО ШРН-Э-9.650.1</t>
  </si>
  <si>
    <t>Патч-панель 19» 24xRJ-45 UTP, Категория 5e, Dual IDC, 1U Hyperline PP2-19-24-8P8C-C5e-110D</t>
  </si>
  <si>
    <t>Органайзер для крепления кабеля 19», 1U, 5 металлических колец Hyperline CM-1U-ML</t>
  </si>
  <si>
    <t>Фальш-панель 19»x1U с щеточным вводом и полкой 100 мм глубиной ZPAS WZ-SB63-00-02-011 (SZB-63-00-00/2)</t>
  </si>
  <si>
    <t>Кольцо организационное для укладки кабеля 70х43 мм, металлическое Hyperline CM-ML-RING</t>
  </si>
  <si>
    <t>Розетка RJ-45 кат 5E одинарная, внешняя, Dual IDC (110&amp;Krone type) 5Е кат. HyperLine SB2-1-8P8C-C5e-WH. HyperLine SB2-1-8P8C-C5e-WH</t>
  </si>
  <si>
    <t>Кабель-канал 75x50 мм Efapel 16010</t>
  </si>
  <si>
    <r>
      <t xml:space="preserve">Соединительная скоба 75x50 мм  Efapel 16014 </t>
    </r>
    <r>
      <rPr>
        <sz val="10"/>
        <color indexed="8"/>
        <rFont val="Times New Roman"/>
        <family val="1"/>
      </rPr>
      <t xml:space="preserve"> </t>
    </r>
  </si>
  <si>
    <t>Угол внешний 75x50 мм Efapel 16016</t>
  </si>
  <si>
    <t>Угол внутренний 75x50 мм Efapel 16012</t>
  </si>
  <si>
    <t>Угол плоский 75x50 мм Efapel 16013</t>
  </si>
  <si>
    <t>Заглушка 75x50 мм Efapel 16015</t>
  </si>
  <si>
    <t>Т-образный отвод 75x50 мм Efapel 16011</t>
  </si>
  <si>
    <t>Кабель-канал 60х16 мм с двумя перегородками Efapel 10070</t>
  </si>
  <si>
    <t>Соединительная скоба для канала 60х16 мм Efapel 10074</t>
  </si>
  <si>
    <t>Угол внешний для канала 60х16 мм Efapel 10076</t>
  </si>
  <si>
    <t>Угол внутренний для канала 60х16 мм Efapel 10072</t>
  </si>
  <si>
    <t>Угол плоский для канала 60х16 мм Efapel 10073</t>
  </si>
  <si>
    <t>Заглушка для канала 60х16 мм Efapel 10075</t>
  </si>
  <si>
    <t>Т-образный отвод для канала 60х16 мм Efapel 10071</t>
  </si>
  <si>
    <t>Кабель-канал 20х12,5 мм Efapel 10030</t>
  </si>
  <si>
    <t>Соединительная скоба для канала 20х12,5 мм Efapel 10034</t>
  </si>
  <si>
    <t>Угол внешний для канала 20х12,5 мм Efapel 10036</t>
  </si>
  <si>
    <t>Угол внутренний для канала 20х12,5 мм Efapel 10032</t>
  </si>
  <si>
    <t>Угол плоский для канала 20х12,5 мм Efapel 10033</t>
  </si>
  <si>
    <t>Заглушка для канала 20х12,5 мм Efapel 10035</t>
  </si>
  <si>
    <t>Т-образный отвод для канала 20х12,5 мм Efapel 10031</t>
  </si>
  <si>
    <t>Адаптер для канала 20х12,5 мм Efapel 10037</t>
  </si>
  <si>
    <t>Адаптер для канала 60х16 мм Efapel 10077</t>
  </si>
  <si>
    <t>Труба жесткая для проводки D20мм 1м, ПВХ, легкая, цвет серый DKC / ДКС 62920</t>
  </si>
  <si>
    <t>Труба жесткая для проводки D32мм 1м, ПВХ, легкая, цвет серый DKC / ДКС 62932</t>
  </si>
  <si>
    <t>Труба жесткая для проводки D50мм 1м, ПВХ, легкая, цвет серый DKC / ДКС 62950</t>
  </si>
  <si>
    <t>Распределительная коробка 80х80х20 Efapel 10991</t>
  </si>
  <si>
    <t>Кабель UTP кат. 5E, 4 пары solid, PVC  5Е кат. NETLAN EC-UU004-5E-PVC-GY</t>
  </si>
  <si>
    <t>Блок розеток 19», 8 гнезд, 16А, с фильтром и предохранителем TLK-RS08MF1-BK</t>
  </si>
  <si>
    <t>Кабель питания монитор-сист.блок, 1.8м Gembird PC-189-VDE</t>
  </si>
  <si>
    <t>Коробка распаячная для о/п (85х85х40) 6вводов, IP54 Tyco RU67040</t>
  </si>
  <si>
    <t>Выключатель автомат. 1р 16А 4,5кА, х-ка C ИЭК ВА47-29</t>
  </si>
  <si>
    <t>Кабель силовой ВВГнг-LS 3*2,5 Электрокабель НН</t>
  </si>
  <si>
    <t>Щиток настенный 1 ряд,  4 модуля,  IP 65 DKC / ДКС 85604</t>
  </si>
  <si>
    <t>Клеммная колодка 8 мод. (1х9мм + 7х5,4мм) DKC / ДКС 87108</t>
  </si>
  <si>
    <t>Замок для дверцы щитка настенного 1 ряд,  4 модуля, IP65 DKC / ДКС 87187</t>
  </si>
  <si>
    <t>Кабель Patch Cord RJ45, UTP, Cat-5e, PVC, 0.5m, Hyperline PC-LPM-UTP-RJ45-RJ45-C5e-0.5M-GY</t>
  </si>
  <si>
    <t xml:space="preserve">Кабель Patch Cord RJ45, UTP, Cat-5e, PVC, 1m Hyperline PC-LPM-UTP-RJ45-RJ45-C5e-1M-GY </t>
  </si>
  <si>
    <t xml:space="preserve">Кабель Patch Cord RJ45, UTP, Cat-5e, PVC, 1,5m, Hyperline PC-LPM-UTP-RJ45-RJ45-C5e-1.5M-GY, </t>
  </si>
  <si>
    <t xml:space="preserve">Кабель Patch Cord RJ45, UTP, Cat-5e, PVC, 1,5m, Hyperline PC-LPM-UTP-RJ45-RJ45-C5e-1.5M-GY  </t>
  </si>
  <si>
    <t xml:space="preserve">Кабель Patch Cord RJ45, UTP, Cat-5e, PVC, 2m Hyperline PC-LPM-UTP-RJ45-RJ45-C5e-2M-GY </t>
  </si>
  <si>
    <t xml:space="preserve">Кабель Patch Cord RJ45, UTP, Cat-5e, PVC, 3m Hyperline PC-LPM-UTP-RJ45-RJ45-C5e-3M-GY </t>
  </si>
  <si>
    <t>Кабель силовой ПуГВ 6,0 желто-зеленый сечение жилы 6,0 Электрокабель НН</t>
  </si>
  <si>
    <t>Источник бесперебойного питания  Ippon UPS Smart Winner Pro 3000 NEW</t>
  </si>
  <si>
    <t>Салазки для монтажа в стойку ИБП VA 3000 Ippon Innova/Smart Winner NEW</t>
  </si>
  <si>
    <t>Источник бесперебойного питания APC Smart-UPS SC 450VA 230V (SC450RMI1U)</t>
  </si>
  <si>
    <t>Аппаратный межсетевой экран Juniper SRX100H2 SRX</t>
  </si>
  <si>
    <t>Подписка на web-антивирус SRX1XX-K-AV One year subscription for Juniper-Kaspersky AV updates on SRX100 and SRX110</t>
  </si>
  <si>
    <t>Подписка на web-фильтрацию SRX100-W-EWF One year subscription for Juniper-Websense Enhanced Web Filtering updates on SRX100</t>
  </si>
  <si>
    <t xml:space="preserve">Коммутатор Juniper EX2200-48T-4G </t>
  </si>
  <si>
    <t>Контроллер беспроводной сети Juniper WLC100 4x10/100/1000Base-T ports (2 PoE), включает 4лицензии на точки доступа, поддержка до 32AP</t>
  </si>
  <si>
    <t>Лицензия на 4точки доступа для WLC100 Juniper WLC100-U4</t>
  </si>
  <si>
    <t>Точка доступа Juniper WLA321-WW</t>
  </si>
  <si>
    <t>Настенное накладное крепление для точки доступа,  обеспечивающее расстояние отступа от стены  3,81см. Juniper WLA-BRKT-WALL</t>
  </si>
  <si>
    <t>Коммутатор Juniper EX2200-C-12P-2G</t>
  </si>
  <si>
    <t>Кабель-канал 40х16 с перегородкой Efapel 10060</t>
  </si>
  <si>
    <t>Соединительная скоба для канала 40х16 Efapel 10064</t>
  </si>
  <si>
    <t>Угол внешний для канала 40х16 Efapel 10066</t>
  </si>
  <si>
    <t>Угол внутренний для канала 40х16 Efapel 10062</t>
  </si>
  <si>
    <t>Угол плоский для канала 40х16 Efapel 10063</t>
  </si>
  <si>
    <t>Заглушка для канала 40х16 Efapel 100655</t>
  </si>
  <si>
    <t xml:space="preserve">Т-образный отвод для канала 40х16 Efapel 10061 </t>
  </si>
  <si>
    <t>Адаптер для канала 40х16 Efapel 10067</t>
  </si>
  <si>
    <t>Трубостойка D32 4 м.</t>
  </si>
  <si>
    <t>Трос стальной нержавеющий 2 мм.</t>
  </si>
  <si>
    <t>Талреппа 180</t>
  </si>
  <si>
    <t>Зажим для троса 2 мм.</t>
  </si>
  <si>
    <t>Коуш 2мм.</t>
  </si>
  <si>
    <t>Кабель UTP кат. 5E, 4 пары solid, внешний Hiperline UTP4-C5E-SOLID-OUTDOOR-40</t>
  </si>
  <si>
    <t>Итого на общую сумму 2 708 000,62 (Два миллиона семьсот восемь тысяч) рублей 62 копейки.</t>
  </si>
  <si>
    <t>Приложение №1 к письму №____________________от "____"_____________2014г.</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</si>
</sst>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FC19]d\ mmmm\ yyyy\ &quot;г.&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29">
    <font>
      <sz val="10"/>
      <name val="Arial"/>
      <family val="0"/>
    </font>
    <font>
      <sz val="10"/>
      <name val="Times New Roman"/>
      <family val="1"/>
    </font>
    <font>
      <sz val="8"/>
      <name val="Arial"/>
      <family val="2"/>
    </font>
    <font>
      <sz val="12"/>
      <name val="Arial"/>
      <family val="2"/>
    </font>
    <font>
      <b/>
      <sz val="12"/>
      <name val="Arial"/>
      <family val="2"/>
    </font>
    <font>
      <b/>
      <sz val="10"/>
      <name val="Times New Roman"/>
      <family val="1"/>
    </font>
    <font>
      <b/>
      <sz val="12"/>
      <name val="Times New Roman"/>
      <family val="1"/>
    </font>
    <font>
      <sz val="8"/>
      <name val="Times New Roman"/>
      <family val="1"/>
    </font>
    <font>
      <b/>
      <sz val="10"/>
      <name val="Arial"/>
      <family val="2"/>
    </font>
    <font>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cellStyleXfs>
  <cellXfs count="109">
    <xf numFmtId="0" fontId="0" fillId="0" borderId="0" xfId="0" applyAlignment="1">
      <alignment/>
    </xf>
    <xf numFmtId="0" fontId="1" fillId="24" borderId="10" xfId="0" applyFont="1" applyFill="1" applyBorder="1" applyAlignment="1">
      <alignment horizontal="center" vertical="top" wrapText="1"/>
    </xf>
    <xf numFmtId="0" fontId="1" fillId="24" borderId="10" xfId="0" applyFont="1" applyFill="1" applyBorder="1" applyAlignment="1">
      <alignment vertical="top" wrapText="1"/>
    </xf>
    <xf numFmtId="0" fontId="1" fillId="24" borderId="10" xfId="0" applyFont="1" applyFill="1" applyBorder="1" applyAlignment="1">
      <alignment horizontal="left" vertical="top" wrapText="1"/>
    </xf>
    <xf numFmtId="0" fontId="0" fillId="0" borderId="0" xfId="0" applyAlignment="1">
      <alignment horizontal="center"/>
    </xf>
    <xf numFmtId="0" fontId="3" fillId="0" borderId="0" xfId="0" applyFont="1" applyAlignment="1">
      <alignment horizontal="center"/>
    </xf>
    <xf numFmtId="0" fontId="3" fillId="0" borderId="0" xfId="0" applyFont="1" applyAlignment="1">
      <alignment/>
    </xf>
    <xf numFmtId="4" fontId="1" fillId="0" borderId="10" xfId="0" applyNumberFormat="1" applyFont="1" applyFill="1" applyBorder="1" applyAlignment="1">
      <alignment horizontal="right" vertical="top" wrapText="1"/>
    </xf>
    <xf numFmtId="0" fontId="1" fillId="24" borderId="10" xfId="0" applyFont="1" applyFill="1" applyBorder="1" applyAlignment="1">
      <alignment horizontal="center" vertical="top"/>
    </xf>
    <xf numFmtId="4" fontId="5" fillId="24" borderId="10" xfId="0" applyNumberFormat="1" applyFont="1" applyFill="1" applyBorder="1" applyAlignment="1">
      <alignment horizontal="right" vertical="top"/>
    </xf>
    <xf numFmtId="4" fontId="5" fillId="24" borderId="10" xfId="0" applyNumberFormat="1" applyFont="1" applyFill="1" applyBorder="1" applyAlignment="1">
      <alignment horizontal="right" vertical="top" wrapText="1"/>
    </xf>
    <xf numFmtId="0" fontId="1" fillId="0" borderId="10" xfId="0" applyFont="1" applyBorder="1" applyAlignment="1">
      <alignment horizontal="center"/>
    </xf>
    <xf numFmtId="0" fontId="5" fillId="0" borderId="10" xfId="0" applyFont="1" applyBorder="1" applyAlignment="1">
      <alignment/>
    </xf>
    <xf numFmtId="4" fontId="1" fillId="24" borderId="10" xfId="0" applyNumberFormat="1" applyFont="1" applyFill="1" applyBorder="1" applyAlignment="1">
      <alignment horizontal="right" vertical="top" wrapText="1"/>
    </xf>
    <xf numFmtId="4" fontId="1" fillId="24" borderId="10" xfId="0" applyNumberFormat="1" applyFont="1" applyFill="1" applyBorder="1" applyAlignment="1">
      <alignment horizontal="right" vertical="top"/>
    </xf>
    <xf numFmtId="4" fontId="5" fillId="0" borderId="10" xfId="0" applyNumberFormat="1" applyFont="1" applyBorder="1" applyAlignment="1">
      <alignment horizontal="right"/>
    </xf>
    <xf numFmtId="0" fontId="0" fillId="0" borderId="0" xfId="0" applyAlignment="1">
      <alignment horizontal="right"/>
    </xf>
    <xf numFmtId="2" fontId="1" fillId="24" borderId="10" xfId="0" applyNumberFormat="1" applyFont="1" applyFill="1" applyBorder="1" applyAlignment="1">
      <alignment horizontal="right" vertical="top" wrapText="1"/>
    </xf>
    <xf numFmtId="4" fontId="1" fillId="0" borderId="10" xfId="0" applyNumberFormat="1" applyFont="1" applyBorder="1" applyAlignment="1">
      <alignment horizontal="right" vertical="top"/>
    </xf>
    <xf numFmtId="0" fontId="1" fillId="0" borderId="10" xfId="0" applyFont="1" applyBorder="1" applyAlignment="1">
      <alignment horizontal="right"/>
    </xf>
    <xf numFmtId="4" fontId="5" fillId="0" borderId="10" xfId="0" applyNumberFormat="1" applyFont="1" applyFill="1" applyBorder="1" applyAlignment="1">
      <alignment horizontal="right" vertical="top" wrapText="1"/>
    </xf>
    <xf numFmtId="0" fontId="6" fillId="0" borderId="0" xfId="0" applyFont="1" applyAlignment="1">
      <alignment horizontal="justify" vertical="center" wrapText="1"/>
    </xf>
    <xf numFmtId="0" fontId="4" fillId="0" borderId="0" xfId="0" applyFont="1" applyAlignment="1">
      <alignment horizontal="center" wrapText="1"/>
    </xf>
    <xf numFmtId="4" fontId="0" fillId="0" borderId="0" xfId="0" applyNumberFormat="1" applyAlignment="1">
      <alignment horizontal="right"/>
    </xf>
    <xf numFmtId="4" fontId="1" fillId="24" borderId="10" xfId="0" applyNumberFormat="1" applyFont="1" applyFill="1" applyBorder="1" applyAlignment="1">
      <alignment horizontal="center" vertical="top" wrapText="1"/>
    </xf>
    <xf numFmtId="4" fontId="1" fillId="0" borderId="10" xfId="0" applyNumberFormat="1" applyFont="1" applyBorder="1" applyAlignment="1">
      <alignment horizontal="right"/>
    </xf>
    <xf numFmtId="0" fontId="8" fillId="0" borderId="10" xfId="0" applyFont="1" applyBorder="1" applyAlignment="1">
      <alignment horizontal="left"/>
    </xf>
    <xf numFmtId="0" fontId="8" fillId="0" borderId="10" xfId="0" applyFont="1" applyBorder="1" applyAlignment="1">
      <alignment horizontal="center"/>
    </xf>
    <xf numFmtId="4" fontId="0" fillId="0" borderId="10" xfId="0" applyNumberFormat="1" applyFont="1" applyBorder="1" applyAlignment="1">
      <alignment/>
    </xf>
    <xf numFmtId="4" fontId="5" fillId="0" borderId="10" xfId="0" applyNumberFormat="1" applyFont="1" applyBorder="1" applyAlignment="1">
      <alignment/>
    </xf>
    <xf numFmtId="0" fontId="1" fillId="0" borderId="10" xfId="0" applyFont="1" applyBorder="1" applyAlignment="1">
      <alignment/>
    </xf>
    <xf numFmtId="4" fontId="5" fillId="0" borderId="10" xfId="0" applyNumberFormat="1" applyFont="1" applyBorder="1" applyAlignment="1">
      <alignment horizontal="center"/>
    </xf>
    <xf numFmtId="0" fontId="5" fillId="0" borderId="11" xfId="0" applyFont="1" applyBorder="1" applyAlignment="1">
      <alignment horizontal="center" vertical="center" wrapText="1"/>
    </xf>
    <xf numFmtId="4" fontId="1" fillId="24" borderId="11" xfId="0" applyNumberFormat="1" applyFont="1" applyFill="1" applyBorder="1" applyAlignment="1">
      <alignment vertical="top" wrapText="1"/>
    </xf>
    <xf numFmtId="0" fontId="0" fillId="0" borderId="11" xfId="0" applyBorder="1" applyAlignment="1">
      <alignment/>
    </xf>
    <xf numFmtId="0" fontId="0" fillId="0" borderId="11" xfId="0" applyFill="1" applyBorder="1" applyAlignment="1">
      <alignment/>
    </xf>
    <xf numFmtId="0" fontId="5" fillId="24" borderId="10" xfId="0" applyFont="1" applyFill="1" applyBorder="1" applyAlignment="1">
      <alignment horizontal="center" vertical="top" wrapText="1"/>
    </xf>
    <xf numFmtId="4" fontId="6" fillId="0" borderId="10" xfId="0" applyNumberFormat="1" applyFont="1" applyBorder="1" applyAlignment="1">
      <alignment/>
    </xf>
    <xf numFmtId="49" fontId="1" fillId="24" borderId="10" xfId="0" applyNumberFormat="1" applyFont="1" applyFill="1" applyBorder="1" applyAlignment="1">
      <alignment horizontal="justify" vertical="top" wrapText="1"/>
    </xf>
    <xf numFmtId="0" fontId="1" fillId="24" borderId="10" xfId="0" applyFont="1" applyFill="1" applyBorder="1" applyAlignment="1">
      <alignment horizontal="justify" vertical="top" wrapText="1"/>
    </xf>
    <xf numFmtId="0" fontId="1" fillId="24" borderId="12" xfId="0" applyFont="1" applyFill="1" applyBorder="1" applyAlignment="1">
      <alignment horizontal="center" vertical="top" wrapText="1"/>
    </xf>
    <xf numFmtId="0" fontId="6" fillId="0" borderId="0" xfId="0" applyFont="1" applyAlignment="1">
      <alignment horizontal="center" vertical="center" wrapText="1"/>
    </xf>
    <xf numFmtId="0" fontId="7" fillId="0" borderId="10" xfId="0" applyNumberFormat="1" applyFont="1" applyBorder="1" applyAlignment="1">
      <alignment horizontal="center"/>
    </xf>
    <xf numFmtId="0" fontId="1" fillId="24" borderId="10" xfId="0" applyFont="1" applyFill="1" applyBorder="1" applyAlignment="1">
      <alignment horizontal="right" vertical="top" wrapText="1"/>
    </xf>
    <xf numFmtId="0" fontId="6" fillId="0" borderId="10" xfId="0" applyFont="1" applyBorder="1" applyAlignment="1">
      <alignment horizontal="justify" vertical="center" wrapText="1"/>
    </xf>
    <xf numFmtId="0" fontId="0" fillId="0" borderId="10" xfId="0" applyBorder="1" applyAlignment="1">
      <alignment/>
    </xf>
    <xf numFmtId="0" fontId="1" fillId="0" borderId="10" xfId="0" applyFont="1" applyBorder="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9" fillId="0" borderId="0" xfId="0" applyFont="1" applyAlignment="1">
      <alignment horizontal="center" vertical="top"/>
    </xf>
    <xf numFmtId="0" fontId="6" fillId="0" borderId="0" xfId="0" applyFont="1" applyAlignment="1">
      <alignment horizontal="center" vertical="top" wrapText="1"/>
    </xf>
    <xf numFmtId="0" fontId="6" fillId="0" borderId="0" xfId="0" applyFont="1" applyAlignment="1">
      <alignment horizontal="left" vertical="top" wrapText="1"/>
    </xf>
    <xf numFmtId="0" fontId="1" fillId="0" borderId="10" xfId="0" applyFont="1" applyBorder="1" applyAlignment="1">
      <alignment horizontal="left" vertical="top"/>
    </xf>
    <xf numFmtId="0" fontId="1" fillId="0" borderId="0" xfId="0" applyFont="1" applyAlignment="1">
      <alignment horizontal="left" vertical="top"/>
    </xf>
    <xf numFmtId="4" fontId="1" fillId="0" borderId="0" xfId="0" applyNumberFormat="1" applyFont="1" applyAlignment="1">
      <alignment horizontal="right" vertical="top"/>
    </xf>
    <xf numFmtId="0" fontId="6" fillId="24" borderId="10" xfId="0" applyFont="1" applyFill="1" applyBorder="1" applyAlignment="1">
      <alignment vertical="top" wrapText="1"/>
    </xf>
    <xf numFmtId="0" fontId="1" fillId="0" borderId="10" xfId="0" applyFont="1" applyBorder="1" applyAlignment="1">
      <alignment wrapText="1"/>
    </xf>
    <xf numFmtId="4" fontId="6" fillId="0" borderId="0" xfId="0" applyNumberFormat="1" applyFont="1" applyAlignment="1">
      <alignment horizontal="right" vertical="top" wrapText="1"/>
    </xf>
    <xf numFmtId="4" fontId="10" fillId="0" borderId="10" xfId="0" applyNumberFormat="1" applyFont="1" applyBorder="1" applyAlignment="1">
      <alignment horizontal="right" vertical="top"/>
    </xf>
    <xf numFmtId="0" fontId="6" fillId="24" borderId="10" xfId="0" applyFont="1" applyFill="1" applyBorder="1" applyAlignment="1">
      <alignment horizontal="center" vertical="top" wrapText="1"/>
    </xf>
    <xf numFmtId="0" fontId="6" fillId="24" borderId="11" xfId="0" applyFont="1" applyFill="1" applyBorder="1" applyAlignment="1">
      <alignment vertical="top" wrapText="1"/>
    </xf>
    <xf numFmtId="0" fontId="1" fillId="24" borderId="10" xfId="0" applyFont="1" applyFill="1" applyBorder="1" applyAlignment="1">
      <alignment horizontal="center" vertical="center" wrapText="1"/>
    </xf>
    <xf numFmtId="4" fontId="1" fillId="24" borderId="10" xfId="0" applyNumberFormat="1" applyFont="1" applyFill="1" applyBorder="1" applyAlignment="1">
      <alignment horizontal="center" vertical="center" wrapText="1"/>
    </xf>
    <xf numFmtId="0" fontId="1" fillId="24" borderId="13" xfId="0" applyFont="1" applyFill="1" applyBorder="1" applyAlignment="1">
      <alignment horizontal="center" vertical="top" wrapText="1"/>
    </xf>
    <xf numFmtId="0" fontId="6" fillId="24" borderId="11" xfId="0" applyFont="1" applyFill="1" applyBorder="1" applyAlignment="1">
      <alignment horizontal="center" vertical="top" wrapText="1"/>
    </xf>
    <xf numFmtId="0" fontId="1" fillId="24" borderId="12" xfId="0" applyFont="1" applyFill="1" applyBorder="1" applyAlignment="1">
      <alignment horizontal="left" vertical="top" wrapText="1"/>
    </xf>
    <xf numFmtId="0" fontId="28" fillId="0" borderId="10" xfId="0" applyFont="1" applyBorder="1" applyAlignment="1">
      <alignment wrapText="1"/>
    </xf>
    <xf numFmtId="0" fontId="28" fillId="0" borderId="10" xfId="0" applyFont="1" applyBorder="1" applyAlignment="1">
      <alignment horizontal="center" vertical="top"/>
    </xf>
    <xf numFmtId="0" fontId="28" fillId="0" borderId="10" xfId="0" applyFont="1" applyBorder="1" applyAlignment="1">
      <alignment horizontal="center"/>
    </xf>
    <xf numFmtId="4" fontId="28" fillId="0" borderId="10" xfId="0" applyNumberFormat="1" applyFont="1" applyBorder="1" applyAlignment="1">
      <alignment horizontal="center" vertical="top"/>
    </xf>
    <xf numFmtId="4" fontId="28" fillId="0" borderId="10" xfId="0" applyNumberFormat="1" applyFont="1" applyBorder="1" applyAlignment="1">
      <alignment horizontal="center"/>
    </xf>
    <xf numFmtId="4" fontId="1" fillId="24" borderId="12" xfId="0" applyNumberFormat="1" applyFont="1" applyFill="1" applyBorder="1" applyAlignment="1">
      <alignment horizontal="center" vertical="top" wrapText="1"/>
    </xf>
    <xf numFmtId="4" fontId="1" fillId="24" borderId="10" xfId="0" applyNumberFormat="1" applyFont="1" applyFill="1" applyBorder="1" applyAlignment="1">
      <alignment horizontal="right" vertical="center" wrapText="1"/>
    </xf>
    <xf numFmtId="4" fontId="28" fillId="0" borderId="10" xfId="0" applyNumberFormat="1" applyFont="1" applyBorder="1" applyAlignment="1">
      <alignment horizontal="right"/>
    </xf>
    <xf numFmtId="4" fontId="28" fillId="0" borderId="10" xfId="0" applyNumberFormat="1" applyFont="1" applyBorder="1" applyAlignment="1">
      <alignment horizontal="right" vertical="top"/>
    </xf>
    <xf numFmtId="4" fontId="5" fillId="24" borderId="12" xfId="0" applyNumberFormat="1" applyFont="1" applyFill="1" applyBorder="1" applyAlignment="1">
      <alignment horizontal="right" vertical="top" wrapText="1"/>
    </xf>
    <xf numFmtId="0" fontId="6" fillId="0" borderId="11" xfId="0" applyFont="1" applyBorder="1" applyAlignment="1">
      <alignment horizontal="left"/>
    </xf>
    <xf numFmtId="0" fontId="6" fillId="0" borderId="13" xfId="0" applyFont="1" applyBorder="1" applyAlignment="1">
      <alignment horizontal="right"/>
    </xf>
    <xf numFmtId="0" fontId="9" fillId="0" borderId="10" xfId="0" applyFont="1" applyBorder="1" applyAlignment="1">
      <alignment horizontal="left" vertical="top"/>
    </xf>
    <xf numFmtId="0" fontId="6" fillId="0" borderId="0" xfId="0" applyFont="1" applyAlignment="1">
      <alignment horizontal="justify" vertical="top"/>
    </xf>
    <xf numFmtId="0" fontId="6" fillId="0" borderId="10" xfId="0" applyFont="1" applyBorder="1" applyAlignment="1">
      <alignment horizontal="left" vertical="top" wrapText="1"/>
    </xf>
    <xf numFmtId="0" fontId="1" fillId="0" borderId="0" xfId="0" applyFont="1" applyAlignment="1">
      <alignment horizontal="right" vertical="top" wrapText="1"/>
    </xf>
    <xf numFmtId="0" fontId="5" fillId="0" borderId="10" xfId="0" applyFont="1" applyBorder="1" applyAlignment="1">
      <alignment horizontal="center" vertical="center" wrapText="1"/>
    </xf>
    <xf numFmtId="0" fontId="5" fillId="24" borderId="14"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5" fillId="24" borderId="10" xfId="0" applyFont="1" applyFill="1" applyBorder="1" applyAlignment="1">
      <alignment horizontal="center" vertical="center" wrapText="1"/>
    </xf>
    <xf numFmtId="4" fontId="5" fillId="24" borderId="14" xfId="0" applyNumberFormat="1" applyFont="1" applyFill="1" applyBorder="1" applyAlignment="1">
      <alignment horizontal="center" vertical="center" wrapText="1"/>
    </xf>
    <xf numFmtId="4" fontId="5" fillId="24" borderId="12" xfId="0" applyNumberFormat="1" applyFont="1" applyFill="1" applyBorder="1" applyAlignment="1">
      <alignment horizontal="center" vertical="center" wrapText="1"/>
    </xf>
    <xf numFmtId="0" fontId="10" fillId="0" borderId="0" xfId="0" applyFont="1" applyAlignment="1">
      <alignment horizontal="center" vertical="top" wrapText="1"/>
    </xf>
    <xf numFmtId="0" fontId="6" fillId="0" borderId="0" xfId="0" applyFont="1" applyAlignment="1">
      <alignment horizontal="center" vertical="top"/>
    </xf>
    <xf numFmtId="0" fontId="6" fillId="24" borderId="10" xfId="0" applyFont="1" applyFill="1" applyBorder="1" applyAlignment="1">
      <alignment horizontal="center" vertical="top" wrapText="1"/>
    </xf>
    <xf numFmtId="0" fontId="6" fillId="24" borderId="15" xfId="0" applyFont="1" applyFill="1" applyBorder="1" applyAlignment="1">
      <alignment horizontal="center" vertical="top" wrapText="1"/>
    </xf>
    <xf numFmtId="0" fontId="6" fillId="24" borderId="16" xfId="0" applyFont="1" applyFill="1" applyBorder="1" applyAlignment="1">
      <alignment horizontal="center" vertical="top" wrapText="1"/>
    </xf>
    <xf numFmtId="0" fontId="6" fillId="24" borderId="17" xfId="0" applyFont="1" applyFill="1" applyBorder="1" applyAlignment="1">
      <alignment horizontal="center" vertical="top" wrapText="1"/>
    </xf>
    <xf numFmtId="0" fontId="6" fillId="0" borderId="0" xfId="0" applyFont="1" applyAlignment="1">
      <alignment horizontal="justify" vertical="center" wrapText="1"/>
    </xf>
    <xf numFmtId="0" fontId="6" fillId="0" borderId="10" xfId="0" applyFont="1" applyBorder="1" applyAlignment="1">
      <alignment horizontal="center"/>
    </xf>
    <xf numFmtId="0" fontId="5" fillId="24" borderId="10" xfId="0" applyFont="1" applyFill="1" applyBorder="1" applyAlignment="1">
      <alignment horizontal="left" vertical="top" wrapText="1"/>
    </xf>
    <xf numFmtId="0" fontId="5" fillId="24" borderId="13" xfId="0" applyFont="1" applyFill="1" applyBorder="1" applyAlignment="1">
      <alignment horizontal="left" vertical="top" wrapText="1"/>
    </xf>
    <xf numFmtId="0" fontId="5" fillId="24" borderId="18" xfId="0" applyFont="1" applyFill="1" applyBorder="1" applyAlignment="1">
      <alignment horizontal="left" vertical="top" wrapText="1"/>
    </xf>
    <xf numFmtId="0" fontId="5" fillId="24" borderId="11" xfId="0" applyFont="1" applyFill="1" applyBorder="1" applyAlignment="1">
      <alignment horizontal="left" vertical="top" wrapText="1"/>
    </xf>
    <xf numFmtId="0" fontId="6" fillId="0" borderId="13" xfId="0" applyFont="1" applyBorder="1" applyAlignment="1">
      <alignment horizontal="left"/>
    </xf>
    <xf numFmtId="0" fontId="6" fillId="0" borderId="18" xfId="0" applyFont="1" applyBorder="1" applyAlignment="1">
      <alignment horizontal="right"/>
    </xf>
    <xf numFmtId="0" fontId="6" fillId="0" borderId="11" xfId="0" applyFont="1" applyBorder="1" applyAlignment="1">
      <alignment horizontal="right"/>
    </xf>
    <xf numFmtId="0" fontId="4" fillId="0" borderId="0" xfId="0" applyFont="1" applyAlignment="1">
      <alignment horizontal="center"/>
    </xf>
    <xf numFmtId="0" fontId="4" fillId="0" borderId="0" xfId="0" applyFont="1" applyAlignment="1">
      <alignment horizontal="center" wrapText="1"/>
    </xf>
    <xf numFmtId="0" fontId="2" fillId="0" borderId="0" xfId="0" applyFont="1" applyAlignment="1">
      <alignment horizontal="right"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4" fontId="5" fillId="24"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53.10.1\commonfolder\&#1062;&#1041;\&#1044;&#1083;&#1103;%20&#1052;&#1072;&#1088;&#1080;&#1080;%20&#1048;&#1074;&#1072;&#1085;&#1086;&#1074;&#1085;&#1099;\&#1056;&#1077;&#1089;&#1087;&#1091;&#1083;&#1080;&#1082;&#1072;&#1085;&#1089;&#1082;&#1080;&#1081;%20&#1073;&#1102;&#1076;&#1078;&#1077;&#1090;%2022%20&#1084;&#1083;&#1085;%20&#1087;&#1086;%20&#1088;&#1072;&#1081;&#1086;&#1085;&#1072;&#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row r="31">
          <cell r="AN31">
            <v>32072</v>
          </cell>
          <cell r="AO31">
            <v>6603331.699999999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106"/>
  <sheetViews>
    <sheetView tabSelected="1" zoomScalePageLayoutView="0" workbookViewId="0" topLeftCell="A67">
      <selection activeCell="H112" sqref="H112"/>
    </sheetView>
  </sheetViews>
  <sheetFormatPr defaultColWidth="9.140625" defaultRowHeight="12.75"/>
  <cols>
    <col min="1" max="1" width="6.00390625" style="47" customWidth="1"/>
    <col min="2" max="2" width="53.421875" style="48" customWidth="1"/>
    <col min="3" max="3" width="9.140625" style="48" customWidth="1"/>
    <col min="4" max="4" width="10.28125" style="54" customWidth="1"/>
    <col min="5" max="5" width="16.00390625" style="54" customWidth="1"/>
    <col min="6" max="6" width="14.7109375" style="53" hidden="1" customWidth="1"/>
    <col min="7" max="7" width="11.7109375" style="0" bestFit="1" customWidth="1"/>
  </cols>
  <sheetData>
    <row r="2" spans="4:6" ht="46.5" customHeight="1">
      <c r="D2" s="81" t="s">
        <v>166</v>
      </c>
      <c r="E2" s="81"/>
      <c r="F2" s="81"/>
    </row>
    <row r="3" spans="1:6" ht="15.75">
      <c r="A3" s="49"/>
      <c r="B3" s="89"/>
      <c r="C3" s="89"/>
      <c r="D3" s="89"/>
      <c r="E3" s="89"/>
      <c r="F3" s="89"/>
    </row>
    <row r="4" spans="1:6" ht="57.75" customHeight="1">
      <c r="A4" s="88" t="s">
        <v>74</v>
      </c>
      <c r="B4" s="88"/>
      <c r="C4" s="88"/>
      <c r="D4" s="88"/>
      <c r="E4" s="88"/>
      <c r="F4" s="88"/>
    </row>
    <row r="5" spans="1:6" ht="6" customHeight="1">
      <c r="A5" s="50"/>
      <c r="B5" s="50"/>
      <c r="C5" s="50"/>
      <c r="D5" s="57"/>
      <c r="E5" s="57"/>
      <c r="F5" s="51"/>
    </row>
    <row r="6" spans="1:6" ht="15" customHeight="1">
      <c r="A6" s="83" t="s">
        <v>8</v>
      </c>
      <c r="B6" s="85" t="s">
        <v>68</v>
      </c>
      <c r="C6" s="85" t="s">
        <v>9</v>
      </c>
      <c r="D6" s="86" t="s">
        <v>10</v>
      </c>
      <c r="E6" s="86" t="s">
        <v>71</v>
      </c>
      <c r="F6" s="82" t="s">
        <v>11</v>
      </c>
    </row>
    <row r="7" spans="1:6" ht="38.25" customHeight="1">
      <c r="A7" s="84"/>
      <c r="B7" s="85"/>
      <c r="C7" s="85"/>
      <c r="D7" s="87"/>
      <c r="E7" s="87"/>
      <c r="F7" s="82"/>
    </row>
    <row r="8" spans="1:6" ht="15.75" customHeight="1">
      <c r="A8" s="90" t="s">
        <v>66</v>
      </c>
      <c r="B8" s="90"/>
      <c r="C8" s="90"/>
      <c r="D8" s="90"/>
      <c r="E8" s="90"/>
      <c r="F8" s="55"/>
    </row>
    <row r="9" spans="1:6" ht="15.75" customHeight="1">
      <c r="A9" s="1">
        <v>1</v>
      </c>
      <c r="B9" s="3" t="s">
        <v>75</v>
      </c>
      <c r="C9" s="1">
        <v>32</v>
      </c>
      <c r="D9" s="24">
        <v>600</v>
      </c>
      <c r="E9" s="13">
        <f>C9*D9</f>
        <v>19200</v>
      </c>
      <c r="F9" s="55"/>
    </row>
    <row r="10" spans="1:6" ht="15.75" customHeight="1">
      <c r="A10" s="1">
        <v>2</v>
      </c>
      <c r="B10" s="3" t="s">
        <v>76</v>
      </c>
      <c r="C10" s="1">
        <v>102</v>
      </c>
      <c r="D10" s="24">
        <v>1400</v>
      </c>
      <c r="E10" s="13">
        <f>C10*D10</f>
        <v>142800</v>
      </c>
      <c r="F10" s="55"/>
    </row>
    <row r="11" spans="1:6" ht="15.75" customHeight="1">
      <c r="A11" s="1">
        <v>3</v>
      </c>
      <c r="B11" s="3" t="s">
        <v>77</v>
      </c>
      <c r="C11" s="1">
        <v>102</v>
      </c>
      <c r="D11" s="24">
        <v>400</v>
      </c>
      <c r="E11" s="13">
        <f>C11*D11</f>
        <v>40800</v>
      </c>
      <c r="F11" s="55"/>
    </row>
    <row r="12" spans="1:6" ht="15.75" customHeight="1">
      <c r="A12" s="1">
        <v>4</v>
      </c>
      <c r="B12" s="3" t="s">
        <v>78</v>
      </c>
      <c r="C12" s="1">
        <v>102</v>
      </c>
      <c r="D12" s="24">
        <v>1200</v>
      </c>
      <c r="E12" s="13">
        <f>C12*D12</f>
        <v>122400</v>
      </c>
      <c r="F12" s="55"/>
    </row>
    <row r="13" spans="1:6" ht="15.75" customHeight="1">
      <c r="A13" s="1">
        <v>5</v>
      </c>
      <c r="B13" s="3" t="s">
        <v>79</v>
      </c>
      <c r="C13" s="1">
        <v>102</v>
      </c>
      <c r="D13" s="24">
        <v>450</v>
      </c>
      <c r="E13" s="13">
        <f>C13*D13</f>
        <v>45900</v>
      </c>
      <c r="F13" s="55"/>
    </row>
    <row r="14" spans="1:6" ht="15.75" customHeight="1">
      <c r="A14" s="1"/>
      <c r="B14" s="3" t="s">
        <v>27</v>
      </c>
      <c r="C14" s="1"/>
      <c r="D14" s="24"/>
      <c r="E14" s="10">
        <f>SUM(E9:E13)</f>
        <v>371100</v>
      </c>
      <c r="F14" s="55"/>
    </row>
    <row r="15" spans="1:6" ht="15.75" customHeight="1">
      <c r="A15" s="90" t="s">
        <v>63</v>
      </c>
      <c r="B15" s="90"/>
      <c r="C15" s="90"/>
      <c r="D15" s="90"/>
      <c r="E15" s="90"/>
      <c r="F15" s="60"/>
    </row>
    <row r="16" spans="1:6" ht="15.75">
      <c r="A16" s="1">
        <v>1</v>
      </c>
      <c r="B16" s="3" t="s">
        <v>80</v>
      </c>
      <c r="C16" s="61">
        <v>3</v>
      </c>
      <c r="D16" s="62">
        <v>18500</v>
      </c>
      <c r="E16" s="72">
        <f>C16*D16</f>
        <v>55500</v>
      </c>
      <c r="F16" s="59"/>
    </row>
    <row r="17" spans="1:6" ht="15.75">
      <c r="A17" s="1">
        <v>1</v>
      </c>
      <c r="B17" s="3" t="s">
        <v>81</v>
      </c>
      <c r="C17" s="61">
        <v>11</v>
      </c>
      <c r="D17" s="62">
        <v>5800</v>
      </c>
      <c r="E17" s="72">
        <f>C17*D17</f>
        <v>63800</v>
      </c>
      <c r="F17" s="59"/>
    </row>
    <row r="18" spans="1:6" ht="15.75">
      <c r="A18" s="1"/>
      <c r="B18" s="3" t="s">
        <v>27</v>
      </c>
      <c r="C18" s="1"/>
      <c r="D18" s="24"/>
      <c r="E18" s="10">
        <f>SUM(E16:E17)</f>
        <v>119300</v>
      </c>
      <c r="F18" s="59"/>
    </row>
    <row r="19" spans="1:6" ht="15.75">
      <c r="A19" s="91" t="s">
        <v>82</v>
      </c>
      <c r="B19" s="92"/>
      <c r="C19" s="92"/>
      <c r="D19" s="92"/>
      <c r="E19" s="93"/>
      <c r="F19" s="59"/>
    </row>
    <row r="20" spans="1:6" ht="25.5">
      <c r="A20" s="63">
        <v>1</v>
      </c>
      <c r="B20" s="66" t="s">
        <v>83</v>
      </c>
      <c r="C20" s="67">
        <v>1</v>
      </c>
      <c r="D20" s="69">
        <v>27892</v>
      </c>
      <c r="E20" s="73">
        <v>27892</v>
      </c>
      <c r="F20" s="64"/>
    </row>
    <row r="21" spans="1:6" ht="25.5">
      <c r="A21" s="63">
        <v>2</v>
      </c>
      <c r="B21" s="56" t="s">
        <v>84</v>
      </c>
      <c r="C21" s="67">
        <v>1</v>
      </c>
      <c r="D21" s="69">
        <v>2553</v>
      </c>
      <c r="E21" s="73">
        <v>2553</v>
      </c>
      <c r="F21" s="64"/>
    </row>
    <row r="22" spans="1:6" ht="25.5">
      <c r="A22" s="63">
        <v>3</v>
      </c>
      <c r="B22" s="66" t="s">
        <v>85</v>
      </c>
      <c r="C22" s="67">
        <v>1</v>
      </c>
      <c r="D22" s="69">
        <v>869</v>
      </c>
      <c r="E22" s="73">
        <v>869</v>
      </c>
      <c r="F22" s="64"/>
    </row>
    <row r="23" spans="1:6" ht="25.5">
      <c r="A23" s="63">
        <v>4</v>
      </c>
      <c r="B23" s="66" t="s">
        <v>86</v>
      </c>
      <c r="C23" s="67">
        <v>1</v>
      </c>
      <c r="D23" s="69">
        <v>1298</v>
      </c>
      <c r="E23" s="73">
        <v>1298</v>
      </c>
      <c r="F23" s="64"/>
    </row>
    <row r="24" spans="1:6" ht="25.5">
      <c r="A24" s="63">
        <v>5</v>
      </c>
      <c r="B24" s="56" t="s">
        <v>87</v>
      </c>
      <c r="C24" s="67">
        <v>2</v>
      </c>
      <c r="D24" s="69">
        <v>364</v>
      </c>
      <c r="E24" s="73">
        <v>728</v>
      </c>
      <c r="F24" s="64"/>
    </row>
    <row r="25" spans="1:6" ht="25.5">
      <c r="A25" s="63">
        <v>6</v>
      </c>
      <c r="B25" s="56" t="s">
        <v>88</v>
      </c>
      <c r="C25" s="67">
        <v>1</v>
      </c>
      <c r="D25" s="69">
        <v>367</v>
      </c>
      <c r="E25" s="73">
        <v>367</v>
      </c>
      <c r="F25" s="64"/>
    </row>
    <row r="26" spans="1:6" ht="25.5">
      <c r="A26" s="63">
        <v>7</v>
      </c>
      <c r="B26" s="56" t="s">
        <v>89</v>
      </c>
      <c r="C26" s="67">
        <v>2</v>
      </c>
      <c r="D26" s="69">
        <v>740</v>
      </c>
      <c r="E26" s="73">
        <v>1480</v>
      </c>
      <c r="F26" s="64"/>
    </row>
    <row r="27" spans="1:6" ht="25.5">
      <c r="A27" s="63">
        <v>8</v>
      </c>
      <c r="B27" s="56" t="s">
        <v>90</v>
      </c>
      <c r="C27" s="67">
        <v>1</v>
      </c>
      <c r="D27" s="69">
        <v>6115</v>
      </c>
      <c r="E27" s="73">
        <v>6115</v>
      </c>
      <c r="F27" s="64"/>
    </row>
    <row r="28" spans="1:6" ht="25.5">
      <c r="A28" s="63">
        <v>9</v>
      </c>
      <c r="B28" s="56" t="s">
        <v>91</v>
      </c>
      <c r="C28" s="67">
        <v>4</v>
      </c>
      <c r="D28" s="69">
        <v>1137</v>
      </c>
      <c r="E28" s="73">
        <v>4548</v>
      </c>
      <c r="F28" s="64"/>
    </row>
    <row r="29" spans="1:6" ht="25.5">
      <c r="A29" s="63">
        <v>10</v>
      </c>
      <c r="B29" s="56" t="s">
        <v>92</v>
      </c>
      <c r="C29" s="67">
        <v>3</v>
      </c>
      <c r="D29" s="69">
        <v>272</v>
      </c>
      <c r="E29" s="73">
        <v>816</v>
      </c>
      <c r="F29" s="64"/>
    </row>
    <row r="30" spans="1:6" ht="25.5">
      <c r="A30" s="63">
        <v>11</v>
      </c>
      <c r="B30" s="56" t="s">
        <v>93</v>
      </c>
      <c r="C30" s="67">
        <v>2</v>
      </c>
      <c r="D30" s="69">
        <v>1025</v>
      </c>
      <c r="E30" s="73">
        <v>2050</v>
      </c>
      <c r="F30" s="64"/>
    </row>
    <row r="31" spans="1:6" ht="25.5">
      <c r="A31" s="63">
        <v>12</v>
      </c>
      <c r="B31" s="56" t="s">
        <v>94</v>
      </c>
      <c r="C31" s="67">
        <v>8</v>
      </c>
      <c r="D31" s="69">
        <v>52</v>
      </c>
      <c r="E31" s="73">
        <v>416</v>
      </c>
      <c r="F31" s="64"/>
    </row>
    <row r="32" spans="1:6" ht="38.25">
      <c r="A32" s="63">
        <v>13</v>
      </c>
      <c r="B32" s="56" t="s">
        <v>95</v>
      </c>
      <c r="C32" s="67">
        <v>60</v>
      </c>
      <c r="D32" s="69">
        <v>61</v>
      </c>
      <c r="E32" s="73">
        <v>3660</v>
      </c>
      <c r="F32" s="64"/>
    </row>
    <row r="33" spans="1:6" ht="15.75">
      <c r="A33" s="63">
        <v>14</v>
      </c>
      <c r="B33" s="56" t="s">
        <v>96</v>
      </c>
      <c r="C33" s="67">
        <v>28</v>
      </c>
      <c r="D33" s="69">
        <v>195</v>
      </c>
      <c r="E33" s="73">
        <v>5460</v>
      </c>
      <c r="F33" s="64"/>
    </row>
    <row r="34" spans="1:6" ht="15.75">
      <c r="A34" s="63">
        <v>15</v>
      </c>
      <c r="B34" s="56" t="s">
        <v>97</v>
      </c>
      <c r="C34" s="67">
        <v>15</v>
      </c>
      <c r="D34" s="69">
        <v>28</v>
      </c>
      <c r="E34" s="73">
        <v>420</v>
      </c>
      <c r="F34" s="64"/>
    </row>
    <row r="35" spans="1:6" ht="15.75">
      <c r="A35" s="63">
        <v>16</v>
      </c>
      <c r="B35" s="56" t="s">
        <v>98</v>
      </c>
      <c r="C35" s="67">
        <v>3</v>
      </c>
      <c r="D35" s="69">
        <v>28</v>
      </c>
      <c r="E35" s="73">
        <v>84</v>
      </c>
      <c r="F35" s="64"/>
    </row>
    <row r="36" spans="1:6" ht="15.75">
      <c r="A36" s="63">
        <v>17</v>
      </c>
      <c r="B36" s="56" t="s">
        <v>99</v>
      </c>
      <c r="C36" s="67">
        <v>6</v>
      </c>
      <c r="D36" s="69">
        <v>28</v>
      </c>
      <c r="E36" s="73">
        <v>168</v>
      </c>
      <c r="F36" s="64"/>
    </row>
    <row r="37" spans="1:6" ht="15.75">
      <c r="A37" s="63">
        <v>18</v>
      </c>
      <c r="B37" s="56" t="s">
        <v>100</v>
      </c>
      <c r="C37" s="67">
        <v>6</v>
      </c>
      <c r="D37" s="69">
        <v>28</v>
      </c>
      <c r="E37" s="73">
        <v>168</v>
      </c>
      <c r="F37" s="64"/>
    </row>
    <row r="38" spans="1:6" ht="15.75">
      <c r="A38" s="63">
        <v>19</v>
      </c>
      <c r="B38" s="56" t="s">
        <v>101</v>
      </c>
      <c r="C38" s="67">
        <v>4</v>
      </c>
      <c r="D38" s="69">
        <v>28</v>
      </c>
      <c r="E38" s="73">
        <v>112</v>
      </c>
      <c r="F38" s="64"/>
    </row>
    <row r="39" spans="1:6" ht="15.75">
      <c r="A39" s="63">
        <v>20</v>
      </c>
      <c r="B39" s="56" t="s">
        <v>102</v>
      </c>
      <c r="C39" s="67">
        <v>2</v>
      </c>
      <c r="D39" s="69">
        <v>28</v>
      </c>
      <c r="E39" s="73">
        <v>56</v>
      </c>
      <c r="F39" s="64"/>
    </row>
    <row r="40" spans="1:6" ht="15.75">
      <c r="A40" s="63">
        <v>21</v>
      </c>
      <c r="B40" s="56" t="s">
        <v>103</v>
      </c>
      <c r="C40" s="68">
        <v>216</v>
      </c>
      <c r="D40" s="69">
        <v>111</v>
      </c>
      <c r="E40" s="73">
        <v>23976</v>
      </c>
      <c r="F40" s="64"/>
    </row>
    <row r="41" spans="1:6" ht="15.75">
      <c r="A41" s="63">
        <v>22</v>
      </c>
      <c r="B41" s="56" t="s">
        <v>104</v>
      </c>
      <c r="C41" s="68">
        <v>110</v>
      </c>
      <c r="D41" s="69">
        <v>22</v>
      </c>
      <c r="E41" s="73">
        <v>2420</v>
      </c>
      <c r="F41" s="64"/>
    </row>
    <row r="42" spans="1:6" ht="15.75">
      <c r="A42" s="63">
        <v>23</v>
      </c>
      <c r="B42" s="56" t="s">
        <v>105</v>
      </c>
      <c r="C42" s="68">
        <v>44</v>
      </c>
      <c r="D42" s="69">
        <v>22</v>
      </c>
      <c r="E42" s="73">
        <v>968</v>
      </c>
      <c r="F42" s="64"/>
    </row>
    <row r="43" spans="1:6" ht="15.75">
      <c r="A43" s="63">
        <v>24</v>
      </c>
      <c r="B43" s="56" t="s">
        <v>106</v>
      </c>
      <c r="C43" s="68">
        <v>44</v>
      </c>
      <c r="D43" s="69">
        <v>23</v>
      </c>
      <c r="E43" s="73">
        <v>1012</v>
      </c>
      <c r="F43" s="64"/>
    </row>
    <row r="44" spans="1:6" ht="15.75">
      <c r="A44" s="63">
        <v>25</v>
      </c>
      <c r="B44" s="56" t="s">
        <v>107</v>
      </c>
      <c r="C44" s="68">
        <v>20</v>
      </c>
      <c r="D44" s="69">
        <v>22</v>
      </c>
      <c r="E44" s="73">
        <v>440</v>
      </c>
      <c r="F44" s="64"/>
    </row>
    <row r="45" spans="1:6" ht="15.75">
      <c r="A45" s="63">
        <v>26</v>
      </c>
      <c r="B45" s="56" t="s">
        <v>108</v>
      </c>
      <c r="C45" s="68">
        <v>14</v>
      </c>
      <c r="D45" s="69">
        <v>22</v>
      </c>
      <c r="E45" s="73">
        <v>308</v>
      </c>
      <c r="F45" s="64"/>
    </row>
    <row r="46" spans="1:6" ht="15.75">
      <c r="A46" s="63">
        <v>27</v>
      </c>
      <c r="B46" s="56" t="s">
        <v>109</v>
      </c>
      <c r="C46" s="68">
        <v>4</v>
      </c>
      <c r="D46" s="69">
        <v>22</v>
      </c>
      <c r="E46" s="73">
        <v>88</v>
      </c>
      <c r="F46" s="64"/>
    </row>
    <row r="47" spans="1:6" ht="15.75">
      <c r="A47" s="63">
        <v>28</v>
      </c>
      <c r="B47" s="56" t="s">
        <v>110</v>
      </c>
      <c r="C47" s="68">
        <v>300</v>
      </c>
      <c r="D47" s="69">
        <v>31</v>
      </c>
      <c r="E47" s="73">
        <v>9300</v>
      </c>
      <c r="F47" s="64"/>
    </row>
    <row r="48" spans="1:6" ht="15.75">
      <c r="A48" s="63">
        <v>29</v>
      </c>
      <c r="B48" s="56" t="s">
        <v>111</v>
      </c>
      <c r="C48" s="68">
        <v>150</v>
      </c>
      <c r="D48" s="69">
        <v>13</v>
      </c>
      <c r="E48" s="73">
        <v>1950</v>
      </c>
      <c r="F48" s="64"/>
    </row>
    <row r="49" spans="1:6" ht="15.75">
      <c r="A49" s="63">
        <v>30</v>
      </c>
      <c r="B49" s="56" t="s">
        <v>112</v>
      </c>
      <c r="C49" s="68">
        <v>27</v>
      </c>
      <c r="D49" s="69">
        <v>16</v>
      </c>
      <c r="E49" s="73">
        <v>432</v>
      </c>
      <c r="F49" s="64"/>
    </row>
    <row r="50" spans="1:6" ht="15.75">
      <c r="A50" s="63">
        <v>31</v>
      </c>
      <c r="B50" s="56" t="s">
        <v>113</v>
      </c>
      <c r="C50" s="68">
        <v>27</v>
      </c>
      <c r="D50" s="69">
        <v>16</v>
      </c>
      <c r="E50" s="73">
        <v>432</v>
      </c>
      <c r="F50" s="64"/>
    </row>
    <row r="51" spans="1:6" ht="15.75">
      <c r="A51" s="63">
        <v>32</v>
      </c>
      <c r="B51" s="56" t="s">
        <v>114</v>
      </c>
      <c r="C51" s="68">
        <v>30</v>
      </c>
      <c r="D51" s="69">
        <v>15</v>
      </c>
      <c r="E51" s="73">
        <v>450</v>
      </c>
      <c r="F51" s="64"/>
    </row>
    <row r="52" spans="1:6" ht="15.75">
      <c r="A52" s="63">
        <v>33</v>
      </c>
      <c r="B52" s="56" t="s">
        <v>115</v>
      </c>
      <c r="C52" s="68">
        <v>30</v>
      </c>
      <c r="D52" s="69">
        <v>13</v>
      </c>
      <c r="E52" s="73">
        <v>390</v>
      </c>
      <c r="F52" s="64"/>
    </row>
    <row r="53" spans="1:6" ht="15.75">
      <c r="A53" s="63">
        <v>34</v>
      </c>
      <c r="B53" s="56" t="s">
        <v>116</v>
      </c>
      <c r="C53" s="68">
        <v>4</v>
      </c>
      <c r="D53" s="69">
        <v>15</v>
      </c>
      <c r="E53" s="73">
        <v>60</v>
      </c>
      <c r="F53" s="64"/>
    </row>
    <row r="54" spans="1:6" ht="15.75">
      <c r="A54" s="63">
        <v>35</v>
      </c>
      <c r="B54" s="56" t="s">
        <v>117</v>
      </c>
      <c r="C54" s="68">
        <v>30</v>
      </c>
      <c r="D54" s="69">
        <v>10</v>
      </c>
      <c r="E54" s="73">
        <v>300</v>
      </c>
      <c r="F54" s="64"/>
    </row>
    <row r="55" spans="1:6" ht="15.75">
      <c r="A55" s="63">
        <v>36</v>
      </c>
      <c r="B55" s="56" t="s">
        <v>118</v>
      </c>
      <c r="C55" s="68">
        <v>25</v>
      </c>
      <c r="D55" s="69">
        <v>23</v>
      </c>
      <c r="E55" s="73">
        <v>575</v>
      </c>
      <c r="F55" s="64"/>
    </row>
    <row r="56" spans="1:6" ht="25.5">
      <c r="A56" s="63">
        <v>37</v>
      </c>
      <c r="B56" s="56" t="s">
        <v>119</v>
      </c>
      <c r="C56" s="68">
        <v>10</v>
      </c>
      <c r="D56" s="69">
        <v>14</v>
      </c>
      <c r="E56" s="73">
        <v>140</v>
      </c>
      <c r="F56" s="64"/>
    </row>
    <row r="57" spans="1:6" ht="25.5">
      <c r="A57" s="63">
        <v>38</v>
      </c>
      <c r="B57" s="56" t="s">
        <v>120</v>
      </c>
      <c r="C57" s="68">
        <v>4</v>
      </c>
      <c r="D57" s="69">
        <v>32</v>
      </c>
      <c r="E57" s="73">
        <v>128</v>
      </c>
      <c r="F57" s="64"/>
    </row>
    <row r="58" spans="1:6" ht="25.5">
      <c r="A58" s="63">
        <v>39</v>
      </c>
      <c r="B58" s="56" t="s">
        <v>121</v>
      </c>
      <c r="C58" s="68">
        <v>2</v>
      </c>
      <c r="D58" s="69">
        <v>69</v>
      </c>
      <c r="E58" s="73">
        <v>138</v>
      </c>
      <c r="F58" s="64"/>
    </row>
    <row r="59" spans="1:6" ht="15.75">
      <c r="A59" s="63">
        <v>40</v>
      </c>
      <c r="B59" s="56" t="s">
        <v>122</v>
      </c>
      <c r="C59" s="68">
        <v>5</v>
      </c>
      <c r="D59" s="69">
        <v>96</v>
      </c>
      <c r="E59" s="73">
        <v>480</v>
      </c>
      <c r="F59" s="64"/>
    </row>
    <row r="60" spans="1:6" ht="25.5">
      <c r="A60" s="63">
        <v>41</v>
      </c>
      <c r="B60" s="56" t="s">
        <v>123</v>
      </c>
      <c r="C60" s="68">
        <v>4575</v>
      </c>
      <c r="D60" s="69">
        <v>9</v>
      </c>
      <c r="E60" s="73">
        <v>41175</v>
      </c>
      <c r="F60" s="64"/>
    </row>
    <row r="61" spans="1:6" ht="25.5">
      <c r="A61" s="63">
        <v>42</v>
      </c>
      <c r="B61" s="56" t="s">
        <v>124</v>
      </c>
      <c r="C61" s="68">
        <v>2</v>
      </c>
      <c r="D61" s="69">
        <v>1007</v>
      </c>
      <c r="E61" s="73">
        <v>2014</v>
      </c>
      <c r="F61" s="64"/>
    </row>
    <row r="62" spans="1:6" ht="15.75">
      <c r="A62" s="63">
        <v>43</v>
      </c>
      <c r="B62" s="56" t="s">
        <v>125</v>
      </c>
      <c r="C62" s="68">
        <v>2</v>
      </c>
      <c r="D62" s="69">
        <v>41</v>
      </c>
      <c r="E62" s="73">
        <v>82</v>
      </c>
      <c r="F62" s="64"/>
    </row>
    <row r="63" spans="1:6" ht="25.5">
      <c r="A63" s="63">
        <v>44</v>
      </c>
      <c r="B63" s="56" t="s">
        <v>126</v>
      </c>
      <c r="C63" s="68">
        <v>2</v>
      </c>
      <c r="D63" s="69">
        <v>48</v>
      </c>
      <c r="E63" s="73">
        <v>96</v>
      </c>
      <c r="F63" s="64"/>
    </row>
    <row r="64" spans="1:6" ht="15.75">
      <c r="A64" s="63">
        <v>45</v>
      </c>
      <c r="B64" s="56" t="s">
        <v>127</v>
      </c>
      <c r="C64" s="68">
        <v>2</v>
      </c>
      <c r="D64" s="69">
        <v>41</v>
      </c>
      <c r="E64" s="73">
        <v>82</v>
      </c>
      <c r="F64" s="64"/>
    </row>
    <row r="65" spans="1:6" ht="15.75">
      <c r="A65" s="63">
        <v>46</v>
      </c>
      <c r="B65" s="56" t="s">
        <v>128</v>
      </c>
      <c r="C65" s="68">
        <v>100</v>
      </c>
      <c r="D65" s="69">
        <v>44</v>
      </c>
      <c r="E65" s="73">
        <v>4400</v>
      </c>
      <c r="F65" s="64"/>
    </row>
    <row r="66" spans="1:6" ht="15.75">
      <c r="A66" s="63">
        <v>47</v>
      </c>
      <c r="B66" s="56" t="s">
        <v>129</v>
      </c>
      <c r="C66" s="68">
        <v>2</v>
      </c>
      <c r="D66" s="69">
        <v>599</v>
      </c>
      <c r="E66" s="73">
        <v>1198</v>
      </c>
      <c r="F66" s="64"/>
    </row>
    <row r="67" spans="1:6" ht="15.75">
      <c r="A67" s="63">
        <v>48</v>
      </c>
      <c r="B67" s="56" t="s">
        <v>130</v>
      </c>
      <c r="C67" s="68">
        <v>4</v>
      </c>
      <c r="D67" s="69">
        <v>111</v>
      </c>
      <c r="E67" s="73">
        <v>444</v>
      </c>
      <c r="F67" s="64"/>
    </row>
    <row r="68" spans="1:6" ht="25.5">
      <c r="A68" s="63">
        <v>49</v>
      </c>
      <c r="B68" s="56" t="s">
        <v>131</v>
      </c>
      <c r="C68" s="68">
        <v>2</v>
      </c>
      <c r="D68" s="69">
        <v>142</v>
      </c>
      <c r="E68" s="73">
        <v>284</v>
      </c>
      <c r="F68" s="64"/>
    </row>
    <row r="69" spans="1:6" ht="25.5">
      <c r="A69" s="63">
        <v>50</v>
      </c>
      <c r="B69" s="56" t="s">
        <v>132</v>
      </c>
      <c r="C69" s="68">
        <v>6</v>
      </c>
      <c r="D69" s="69">
        <v>33</v>
      </c>
      <c r="E69" s="73">
        <v>198</v>
      </c>
      <c r="F69" s="64"/>
    </row>
    <row r="70" spans="1:6" ht="25.5">
      <c r="A70" s="63">
        <v>51</v>
      </c>
      <c r="B70" s="46" t="s">
        <v>133</v>
      </c>
      <c r="C70" s="68">
        <v>20</v>
      </c>
      <c r="D70" s="69">
        <v>45</v>
      </c>
      <c r="E70" s="73">
        <v>900</v>
      </c>
      <c r="F70" s="64"/>
    </row>
    <row r="71" spans="1:6" ht="25.5">
      <c r="A71" s="63">
        <v>52</v>
      </c>
      <c r="B71" s="46" t="s">
        <v>134</v>
      </c>
      <c r="C71" s="68">
        <v>20</v>
      </c>
      <c r="D71" s="69">
        <v>59</v>
      </c>
      <c r="E71" s="73">
        <v>1180</v>
      </c>
      <c r="F71" s="64"/>
    </row>
    <row r="72" spans="1:6" ht="25.5">
      <c r="A72" s="63">
        <v>53</v>
      </c>
      <c r="B72" s="46" t="s">
        <v>135</v>
      </c>
      <c r="C72" s="68">
        <v>6</v>
      </c>
      <c r="D72" s="69">
        <v>59</v>
      </c>
      <c r="E72" s="73">
        <v>354</v>
      </c>
      <c r="F72" s="64"/>
    </row>
    <row r="73" spans="1:6" ht="25.5">
      <c r="A73" s="63">
        <v>54</v>
      </c>
      <c r="B73" s="46" t="s">
        <v>136</v>
      </c>
      <c r="C73" s="68">
        <v>40</v>
      </c>
      <c r="D73" s="69">
        <v>70</v>
      </c>
      <c r="E73" s="73">
        <v>2800</v>
      </c>
      <c r="F73" s="64"/>
    </row>
    <row r="74" spans="1:6" ht="25.5">
      <c r="A74" s="63">
        <v>55</v>
      </c>
      <c r="B74" s="46" t="s">
        <v>137</v>
      </c>
      <c r="C74" s="68">
        <v>80</v>
      </c>
      <c r="D74" s="69">
        <v>98</v>
      </c>
      <c r="E74" s="73">
        <v>7840</v>
      </c>
      <c r="F74" s="64"/>
    </row>
    <row r="75" spans="1:6" ht="25.5">
      <c r="A75" s="63">
        <v>56</v>
      </c>
      <c r="B75" s="56" t="s">
        <v>138</v>
      </c>
      <c r="C75" s="68">
        <v>100</v>
      </c>
      <c r="D75" s="69">
        <v>31</v>
      </c>
      <c r="E75" s="73">
        <v>3100</v>
      </c>
      <c r="F75" s="64"/>
    </row>
    <row r="76" spans="1:6" ht="25.5">
      <c r="A76" s="63">
        <v>57</v>
      </c>
      <c r="B76" s="56" t="s">
        <v>139</v>
      </c>
      <c r="C76" s="68">
        <v>1</v>
      </c>
      <c r="D76" s="69">
        <v>16905</v>
      </c>
      <c r="E76" s="73">
        <v>16905</v>
      </c>
      <c r="F76" s="64"/>
    </row>
    <row r="77" spans="1:6" ht="25.5">
      <c r="A77" s="63">
        <v>58</v>
      </c>
      <c r="B77" s="56" t="s">
        <v>140</v>
      </c>
      <c r="C77" s="68">
        <v>1</v>
      </c>
      <c r="D77" s="69">
        <v>1577</v>
      </c>
      <c r="E77" s="73">
        <v>1577</v>
      </c>
      <c r="F77" s="64"/>
    </row>
    <row r="78" spans="1:6" ht="25.5">
      <c r="A78" s="63">
        <v>59</v>
      </c>
      <c r="B78" s="56" t="s">
        <v>141</v>
      </c>
      <c r="C78" s="68">
        <v>1</v>
      </c>
      <c r="D78" s="69">
        <v>10021</v>
      </c>
      <c r="E78" s="73">
        <v>10021</v>
      </c>
      <c r="F78" s="64"/>
    </row>
    <row r="79" spans="1:6" ht="15.75">
      <c r="A79" s="63">
        <v>60</v>
      </c>
      <c r="B79" s="56" t="s">
        <v>142</v>
      </c>
      <c r="C79" s="67">
        <v>1</v>
      </c>
      <c r="D79" s="69">
        <v>16782</v>
      </c>
      <c r="E79" s="73">
        <v>16782</v>
      </c>
      <c r="F79" s="64"/>
    </row>
    <row r="80" spans="1:6" ht="38.25">
      <c r="A80" s="63">
        <v>61</v>
      </c>
      <c r="B80" s="66" t="s">
        <v>143</v>
      </c>
      <c r="C80" s="67">
        <v>1</v>
      </c>
      <c r="D80" s="69">
        <v>4191</v>
      </c>
      <c r="E80" s="73">
        <v>4191</v>
      </c>
      <c r="F80" s="64"/>
    </row>
    <row r="81" spans="1:6" ht="38.25">
      <c r="A81" s="63">
        <v>62</v>
      </c>
      <c r="B81" s="66" t="s">
        <v>144</v>
      </c>
      <c r="C81" s="67">
        <v>1</v>
      </c>
      <c r="D81" s="69">
        <v>4191</v>
      </c>
      <c r="E81" s="73">
        <v>4191</v>
      </c>
      <c r="F81" s="64"/>
    </row>
    <row r="82" spans="1:6" ht="15.75">
      <c r="A82" s="63">
        <v>63</v>
      </c>
      <c r="B82" s="56" t="s">
        <v>145</v>
      </c>
      <c r="C82" s="67">
        <v>1</v>
      </c>
      <c r="D82" s="69">
        <v>51194</v>
      </c>
      <c r="E82" s="73">
        <v>51194</v>
      </c>
      <c r="F82" s="64"/>
    </row>
    <row r="83" spans="1:6" ht="38.25">
      <c r="A83" s="63">
        <v>64</v>
      </c>
      <c r="B83" s="56" t="s">
        <v>146</v>
      </c>
      <c r="C83" s="68">
        <v>1</v>
      </c>
      <c r="D83" s="70">
        <v>15827</v>
      </c>
      <c r="E83" s="73">
        <v>15827</v>
      </c>
      <c r="F83" s="64"/>
    </row>
    <row r="84" spans="1:6" ht="15.75">
      <c r="A84" s="63">
        <v>65</v>
      </c>
      <c r="B84" s="66" t="s">
        <v>147</v>
      </c>
      <c r="C84" s="68">
        <v>1</v>
      </c>
      <c r="D84" s="69">
        <v>15827</v>
      </c>
      <c r="E84" s="74">
        <v>15827</v>
      </c>
      <c r="F84" s="64"/>
    </row>
    <row r="85" spans="1:6" ht="15.75">
      <c r="A85" s="63">
        <v>66</v>
      </c>
      <c r="B85" s="56" t="s">
        <v>148</v>
      </c>
      <c r="C85" s="67">
        <v>6</v>
      </c>
      <c r="D85" s="69">
        <v>6985</v>
      </c>
      <c r="E85" s="73">
        <v>41910</v>
      </c>
      <c r="F85" s="64"/>
    </row>
    <row r="86" spans="1:6" ht="38.25">
      <c r="A86" s="63">
        <v>67</v>
      </c>
      <c r="B86" s="56" t="s">
        <v>149</v>
      </c>
      <c r="C86" s="67">
        <v>6</v>
      </c>
      <c r="D86" s="69">
        <v>3802</v>
      </c>
      <c r="E86" s="73">
        <v>22812</v>
      </c>
      <c r="F86" s="64"/>
    </row>
    <row r="87" spans="1:6" ht="15.75">
      <c r="A87" s="63">
        <v>68</v>
      </c>
      <c r="B87" s="56" t="s">
        <v>150</v>
      </c>
      <c r="C87" s="67">
        <v>2</v>
      </c>
      <c r="D87" s="69">
        <v>33511</v>
      </c>
      <c r="E87" s="73">
        <v>67022</v>
      </c>
      <c r="F87" s="64"/>
    </row>
    <row r="88" spans="1:6" ht="15.75">
      <c r="A88" s="63">
        <v>69</v>
      </c>
      <c r="B88" s="56" t="s">
        <v>151</v>
      </c>
      <c r="C88" s="68">
        <v>28</v>
      </c>
      <c r="D88" s="69">
        <v>77</v>
      </c>
      <c r="E88" s="73">
        <v>2156</v>
      </c>
      <c r="F88" s="64"/>
    </row>
    <row r="89" spans="1:6" ht="15.75">
      <c r="A89" s="63">
        <v>70</v>
      </c>
      <c r="B89" s="56" t="s">
        <v>152</v>
      </c>
      <c r="C89" s="68">
        <v>14</v>
      </c>
      <c r="D89" s="69">
        <v>20</v>
      </c>
      <c r="E89" s="73">
        <v>280</v>
      </c>
      <c r="F89" s="64"/>
    </row>
    <row r="90" spans="1:6" ht="15.75">
      <c r="A90" s="63">
        <v>71</v>
      </c>
      <c r="B90" s="56" t="s">
        <v>153</v>
      </c>
      <c r="C90" s="68">
        <v>5</v>
      </c>
      <c r="D90" s="69">
        <v>20</v>
      </c>
      <c r="E90" s="73">
        <v>100</v>
      </c>
      <c r="F90" s="64"/>
    </row>
    <row r="91" spans="1:6" ht="15.75">
      <c r="A91" s="63">
        <v>72</v>
      </c>
      <c r="B91" s="46" t="s">
        <v>154</v>
      </c>
      <c r="C91" s="68">
        <v>5</v>
      </c>
      <c r="D91" s="69">
        <v>20</v>
      </c>
      <c r="E91" s="73">
        <v>100</v>
      </c>
      <c r="F91" s="64"/>
    </row>
    <row r="92" spans="1:6" ht="15.75">
      <c r="A92" s="63">
        <v>73</v>
      </c>
      <c r="B92" s="46" t="s">
        <v>155</v>
      </c>
      <c r="C92" s="68">
        <v>6</v>
      </c>
      <c r="D92" s="69">
        <v>20</v>
      </c>
      <c r="E92" s="73">
        <v>120</v>
      </c>
      <c r="F92" s="64"/>
    </row>
    <row r="93" spans="1:6" ht="15.75">
      <c r="A93" s="63">
        <v>74</v>
      </c>
      <c r="B93" s="46" t="s">
        <v>156</v>
      </c>
      <c r="C93" s="68">
        <v>8</v>
      </c>
      <c r="D93" s="69">
        <v>20</v>
      </c>
      <c r="E93" s="73">
        <v>160</v>
      </c>
      <c r="F93" s="64"/>
    </row>
    <row r="94" spans="1:6" ht="15.75">
      <c r="A94" s="63">
        <v>75</v>
      </c>
      <c r="B94" s="46" t="s">
        <v>157</v>
      </c>
      <c r="C94" s="68">
        <v>2</v>
      </c>
      <c r="D94" s="69">
        <v>20</v>
      </c>
      <c r="E94" s="73">
        <v>40</v>
      </c>
      <c r="F94" s="64"/>
    </row>
    <row r="95" spans="1:6" ht="15.75">
      <c r="A95" s="63">
        <v>76</v>
      </c>
      <c r="B95" s="46" t="s">
        <v>158</v>
      </c>
      <c r="C95" s="68">
        <v>2</v>
      </c>
      <c r="D95" s="69">
        <v>20</v>
      </c>
      <c r="E95" s="73">
        <v>40</v>
      </c>
      <c r="F95" s="64"/>
    </row>
    <row r="96" spans="1:6" ht="15.75">
      <c r="A96" s="63">
        <v>77</v>
      </c>
      <c r="B96" s="66" t="s">
        <v>159</v>
      </c>
      <c r="C96" s="68">
        <v>2</v>
      </c>
      <c r="D96" s="69">
        <v>2080</v>
      </c>
      <c r="E96" s="73">
        <v>4160</v>
      </c>
      <c r="F96" s="64"/>
    </row>
    <row r="97" spans="1:6" ht="15.75">
      <c r="A97" s="63">
        <v>78</v>
      </c>
      <c r="B97" s="56" t="s">
        <v>160</v>
      </c>
      <c r="C97" s="68">
        <v>20</v>
      </c>
      <c r="D97" s="69">
        <v>34</v>
      </c>
      <c r="E97" s="73">
        <v>680</v>
      </c>
      <c r="F97" s="64"/>
    </row>
    <row r="98" spans="1:6" ht="15.75">
      <c r="A98" s="63">
        <v>79</v>
      </c>
      <c r="B98" s="66" t="s">
        <v>161</v>
      </c>
      <c r="C98" s="68">
        <v>1</v>
      </c>
      <c r="D98" s="69">
        <v>311</v>
      </c>
      <c r="E98" s="73">
        <v>311</v>
      </c>
      <c r="F98" s="64"/>
    </row>
    <row r="99" spans="1:6" ht="15.75">
      <c r="A99" s="63">
        <v>80</v>
      </c>
      <c r="B99" s="46" t="s">
        <v>162</v>
      </c>
      <c r="C99" s="68">
        <v>6</v>
      </c>
      <c r="D99" s="69">
        <v>15</v>
      </c>
      <c r="E99" s="73">
        <v>90</v>
      </c>
      <c r="F99" s="64"/>
    </row>
    <row r="100" spans="1:6" ht="15.75">
      <c r="A100" s="63">
        <v>81</v>
      </c>
      <c r="B100" s="46" t="s">
        <v>163</v>
      </c>
      <c r="C100" s="68">
        <v>2</v>
      </c>
      <c r="D100" s="69">
        <v>66</v>
      </c>
      <c r="E100" s="73">
        <v>132</v>
      </c>
      <c r="F100" s="64"/>
    </row>
    <row r="101" spans="1:6" ht="25.5">
      <c r="A101" s="63">
        <v>82</v>
      </c>
      <c r="B101" s="56" t="s">
        <v>164</v>
      </c>
      <c r="C101" s="68">
        <v>70</v>
      </c>
      <c r="D101" s="69">
        <v>14</v>
      </c>
      <c r="E101" s="73">
        <v>980</v>
      </c>
      <c r="F101" s="64"/>
    </row>
    <row r="102" spans="1:6" ht="15.75">
      <c r="A102" s="1"/>
      <c r="B102" s="65"/>
      <c r="C102" s="40"/>
      <c r="D102" s="71"/>
      <c r="E102" s="75">
        <f>SUM(E20:E101)</f>
        <v>447002</v>
      </c>
      <c r="F102" s="59"/>
    </row>
    <row r="103" spans="1:6" ht="15.75">
      <c r="A103" s="80" t="s">
        <v>37</v>
      </c>
      <c r="B103" s="80"/>
      <c r="C103" s="1">
        <v>6115</v>
      </c>
      <c r="D103" s="24"/>
      <c r="E103" s="10">
        <v>1770598.62</v>
      </c>
      <c r="F103" s="59"/>
    </row>
    <row r="104" spans="1:6" ht="18.75">
      <c r="A104" s="78" t="s">
        <v>27</v>
      </c>
      <c r="B104" s="78"/>
      <c r="C104" s="78"/>
      <c r="D104" s="78"/>
      <c r="E104" s="58">
        <f>E103+E102+E18+E14</f>
        <v>2708000.62</v>
      </c>
      <c r="F104" s="52"/>
    </row>
    <row r="106" spans="1:5" ht="34.5" customHeight="1">
      <c r="A106" s="79" t="s">
        <v>165</v>
      </c>
      <c r="B106" s="79"/>
      <c r="C106" s="79"/>
      <c r="D106" s="79"/>
      <c r="E106" s="79"/>
    </row>
  </sheetData>
  <sheetProtection/>
  <mergeCells count="15">
    <mergeCell ref="A19:E19"/>
    <mergeCell ref="A4:F4"/>
    <mergeCell ref="B3:F3"/>
    <mergeCell ref="A8:E8"/>
    <mergeCell ref="A15:E15"/>
    <mergeCell ref="A104:D104"/>
    <mergeCell ref="A106:E106"/>
    <mergeCell ref="A103:B103"/>
    <mergeCell ref="D2:F2"/>
    <mergeCell ref="F6:F7"/>
    <mergeCell ref="A6:A7"/>
    <mergeCell ref="B6:B7"/>
    <mergeCell ref="C6:C7"/>
    <mergeCell ref="D6:D7"/>
    <mergeCell ref="E6:E7"/>
  </mergeCells>
  <printOptions/>
  <pageMargins left="0.75" right="0.4" top="0.22" bottom="0.54" header="0.27" footer="0.26"/>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2:F81"/>
  <sheetViews>
    <sheetView zoomScalePageLayoutView="0" workbookViewId="0" topLeftCell="A55">
      <selection activeCell="E96" sqref="E96"/>
    </sheetView>
  </sheetViews>
  <sheetFormatPr defaultColWidth="9.140625" defaultRowHeight="12.75"/>
  <cols>
    <col min="1" max="1" width="6.00390625" style="4" customWidth="1"/>
    <col min="2" max="2" width="47.28125" style="0" customWidth="1"/>
    <col min="4" max="4" width="10.28125" style="16" customWidth="1"/>
    <col min="5" max="5" width="16.57421875" style="23" customWidth="1"/>
    <col min="6" max="6" width="10.8515625" style="0" hidden="1" customWidth="1"/>
    <col min="7" max="7" width="10.140625" style="0" bestFit="1" customWidth="1"/>
  </cols>
  <sheetData>
    <row r="2" spans="4:6" ht="28.5" customHeight="1">
      <c r="D2" s="105" t="s">
        <v>73</v>
      </c>
      <c r="E2" s="105"/>
      <c r="F2" s="105"/>
    </row>
    <row r="3" spans="1:6" ht="15.75">
      <c r="A3" s="5"/>
      <c r="B3" s="103" t="s">
        <v>7</v>
      </c>
      <c r="C3" s="103"/>
      <c r="D3" s="103"/>
      <c r="E3" s="103"/>
      <c r="F3" s="6"/>
    </row>
    <row r="4" spans="1:6" ht="47.25" customHeight="1">
      <c r="A4" s="104" t="s">
        <v>61</v>
      </c>
      <c r="B4" s="104"/>
      <c r="C4" s="104"/>
      <c r="D4" s="104"/>
      <c r="E4" s="104"/>
      <c r="F4" s="104"/>
    </row>
    <row r="5" spans="1:6" ht="6" customHeight="1">
      <c r="A5" s="22"/>
      <c r="B5" s="22"/>
      <c r="C5" s="22"/>
      <c r="D5" s="22"/>
      <c r="E5" s="22"/>
      <c r="F5" s="22"/>
    </row>
    <row r="6" spans="1:6" ht="15" customHeight="1">
      <c r="A6" s="85" t="s">
        <v>8</v>
      </c>
      <c r="B6" s="85" t="s">
        <v>68</v>
      </c>
      <c r="C6" s="85" t="s">
        <v>9</v>
      </c>
      <c r="D6" s="85" t="s">
        <v>10</v>
      </c>
      <c r="E6" s="108" t="s">
        <v>71</v>
      </c>
      <c r="F6" s="106" t="s">
        <v>11</v>
      </c>
    </row>
    <row r="7" spans="1:6" ht="38.25" customHeight="1">
      <c r="A7" s="85"/>
      <c r="B7" s="85"/>
      <c r="C7" s="85"/>
      <c r="D7" s="85"/>
      <c r="E7" s="108"/>
      <c r="F7" s="107"/>
    </row>
    <row r="8" spans="1:6" ht="15.75">
      <c r="A8" s="90" t="s">
        <v>66</v>
      </c>
      <c r="B8" s="90"/>
      <c r="C8" s="90"/>
      <c r="D8" s="90"/>
      <c r="E8" s="90"/>
      <c r="F8" s="32"/>
    </row>
    <row r="9" spans="1:6" ht="12.75">
      <c r="A9" s="1">
        <v>1</v>
      </c>
      <c r="B9" s="2" t="s">
        <v>0</v>
      </c>
      <c r="C9" s="1">
        <v>512</v>
      </c>
      <c r="D9" s="13">
        <v>948.23</v>
      </c>
      <c r="E9" s="13">
        <f>C9*D9</f>
        <v>485493.76</v>
      </c>
      <c r="F9" s="33"/>
    </row>
    <row r="10" spans="1:6" ht="12.75">
      <c r="A10" s="1">
        <v>2</v>
      </c>
      <c r="B10" s="2" t="s">
        <v>1</v>
      </c>
      <c r="C10" s="1">
        <v>43</v>
      </c>
      <c r="D10" s="13">
        <v>3657.16</v>
      </c>
      <c r="E10" s="13">
        <f>C10*D10</f>
        <v>157257.88</v>
      </c>
      <c r="F10" s="33"/>
    </row>
    <row r="11" spans="1:6" ht="25.5">
      <c r="A11" s="1">
        <v>3</v>
      </c>
      <c r="B11" s="3" t="s">
        <v>2</v>
      </c>
      <c r="C11" s="1">
        <v>541</v>
      </c>
      <c r="D11" s="17">
        <v>600</v>
      </c>
      <c r="E11" s="7">
        <f aca="true" t="shared" si="0" ref="E11:E40">C11*D11</f>
        <v>324600</v>
      </c>
      <c r="F11" s="34"/>
    </row>
    <row r="12" spans="1:6" ht="12.75">
      <c r="A12" s="1">
        <v>4</v>
      </c>
      <c r="B12" s="3" t="s">
        <v>3</v>
      </c>
      <c r="C12" s="1">
        <v>541</v>
      </c>
      <c r="D12" s="17">
        <v>167</v>
      </c>
      <c r="E12" s="7">
        <f t="shared" si="0"/>
        <v>90347</v>
      </c>
      <c r="F12" s="34"/>
    </row>
    <row r="13" spans="1:6" ht="12.75">
      <c r="A13" s="1">
        <v>5</v>
      </c>
      <c r="B13" s="3" t="s">
        <v>4</v>
      </c>
      <c r="C13" s="1">
        <v>541</v>
      </c>
      <c r="D13" s="17">
        <v>100</v>
      </c>
      <c r="E13" s="7">
        <f t="shared" si="0"/>
        <v>54100</v>
      </c>
      <c r="F13" s="34"/>
    </row>
    <row r="14" spans="1:6" ht="12.75">
      <c r="A14" s="1">
        <v>6</v>
      </c>
      <c r="B14" s="3" t="s">
        <v>5</v>
      </c>
      <c r="C14" s="1">
        <v>541</v>
      </c>
      <c r="D14" s="17">
        <v>792</v>
      </c>
      <c r="E14" s="7">
        <f t="shared" si="0"/>
        <v>428472</v>
      </c>
      <c r="F14" s="34"/>
    </row>
    <row r="15" spans="1:6" ht="12.75">
      <c r="A15" s="1">
        <v>7</v>
      </c>
      <c r="B15" s="3" t="s">
        <v>6</v>
      </c>
      <c r="C15" s="1">
        <v>20</v>
      </c>
      <c r="D15" s="17">
        <v>1000</v>
      </c>
      <c r="E15" s="25">
        <f t="shared" si="0"/>
        <v>20000</v>
      </c>
      <c r="F15" s="34"/>
    </row>
    <row r="16" spans="1:6" ht="12.75">
      <c r="A16" s="1">
        <v>8</v>
      </c>
      <c r="B16" s="3" t="s">
        <v>59</v>
      </c>
      <c r="C16" s="1">
        <v>20</v>
      </c>
      <c r="D16" s="17">
        <v>1200</v>
      </c>
      <c r="E16" s="25">
        <f t="shared" si="0"/>
        <v>24000</v>
      </c>
      <c r="F16" s="34"/>
    </row>
    <row r="17" spans="1:6" ht="12.75">
      <c r="A17" s="1">
        <v>9</v>
      </c>
      <c r="B17" s="3" t="s">
        <v>12</v>
      </c>
      <c r="C17" s="1">
        <v>332</v>
      </c>
      <c r="D17" s="17">
        <v>900</v>
      </c>
      <c r="E17" s="7">
        <f t="shared" si="0"/>
        <v>298800</v>
      </c>
      <c r="F17" s="34"/>
    </row>
    <row r="18" spans="1:6" ht="12.75">
      <c r="A18" s="1">
        <v>10</v>
      </c>
      <c r="B18" s="3" t="s">
        <v>13</v>
      </c>
      <c r="C18" s="1">
        <v>332</v>
      </c>
      <c r="D18" s="17">
        <v>150</v>
      </c>
      <c r="E18" s="7">
        <f t="shared" si="0"/>
        <v>49800</v>
      </c>
      <c r="F18" s="34"/>
    </row>
    <row r="19" spans="1:6" ht="12.75">
      <c r="A19" s="1">
        <v>11</v>
      </c>
      <c r="B19" s="3" t="s">
        <v>14</v>
      </c>
      <c r="C19" s="1">
        <v>332</v>
      </c>
      <c r="D19" s="17">
        <v>700</v>
      </c>
      <c r="E19" s="7">
        <f t="shared" si="0"/>
        <v>232400</v>
      </c>
      <c r="F19" s="34"/>
    </row>
    <row r="20" spans="1:6" ht="12.75">
      <c r="A20" s="1">
        <v>12</v>
      </c>
      <c r="B20" s="3" t="s">
        <v>15</v>
      </c>
      <c r="C20" s="1">
        <v>332</v>
      </c>
      <c r="D20" s="17">
        <v>85.95</v>
      </c>
      <c r="E20" s="7">
        <f t="shared" si="0"/>
        <v>28535.4</v>
      </c>
      <c r="F20" s="34"/>
    </row>
    <row r="21" spans="1:6" ht="12.75">
      <c r="A21" s="1">
        <v>13</v>
      </c>
      <c r="B21" s="3" t="s">
        <v>39</v>
      </c>
      <c r="C21" s="1">
        <v>2</v>
      </c>
      <c r="D21" s="17">
        <v>10000</v>
      </c>
      <c r="E21" s="13">
        <f t="shared" si="0"/>
        <v>20000</v>
      </c>
      <c r="F21" s="34"/>
    </row>
    <row r="22" spans="1:6" ht="12.75">
      <c r="A22" s="1">
        <v>14</v>
      </c>
      <c r="B22" s="3" t="s">
        <v>40</v>
      </c>
      <c r="C22" s="1">
        <v>2</v>
      </c>
      <c r="D22" s="17">
        <v>9250</v>
      </c>
      <c r="E22" s="13">
        <f t="shared" si="0"/>
        <v>18500</v>
      </c>
      <c r="F22" s="34"/>
    </row>
    <row r="23" spans="1:6" ht="12.75">
      <c r="A23" s="1">
        <v>15</v>
      </c>
      <c r="B23" s="3" t="s">
        <v>41</v>
      </c>
      <c r="C23" s="1">
        <v>2</v>
      </c>
      <c r="D23" s="17">
        <v>8000</v>
      </c>
      <c r="E23" s="13">
        <f t="shared" si="0"/>
        <v>16000</v>
      </c>
      <c r="F23" s="34"/>
    </row>
    <row r="24" spans="1:6" ht="12.75">
      <c r="A24" s="1">
        <v>16</v>
      </c>
      <c r="B24" s="3" t="s">
        <v>42</v>
      </c>
      <c r="C24" s="1">
        <v>2</v>
      </c>
      <c r="D24" s="17">
        <v>9750</v>
      </c>
      <c r="E24" s="13">
        <f t="shared" si="0"/>
        <v>19500</v>
      </c>
      <c r="F24" s="34"/>
    </row>
    <row r="25" spans="1:6" ht="12.75">
      <c r="A25" s="1">
        <v>17</v>
      </c>
      <c r="B25" s="3" t="s">
        <v>43</v>
      </c>
      <c r="C25" s="1">
        <v>2</v>
      </c>
      <c r="D25" s="17">
        <v>15885</v>
      </c>
      <c r="E25" s="13">
        <f t="shared" si="0"/>
        <v>31770</v>
      </c>
      <c r="F25" s="34"/>
    </row>
    <row r="26" spans="1:6" ht="12.75">
      <c r="A26" s="1">
        <v>18</v>
      </c>
      <c r="B26" s="3" t="s">
        <v>44</v>
      </c>
      <c r="C26" s="1">
        <v>2</v>
      </c>
      <c r="D26" s="17">
        <v>15000</v>
      </c>
      <c r="E26" s="13">
        <f t="shared" si="0"/>
        <v>30000</v>
      </c>
      <c r="F26" s="34"/>
    </row>
    <row r="27" spans="1:6" ht="12.75">
      <c r="A27" s="1">
        <v>19</v>
      </c>
      <c r="B27" s="3" t="s">
        <v>45</v>
      </c>
      <c r="C27" s="1">
        <v>44</v>
      </c>
      <c r="D27" s="17">
        <v>1000</v>
      </c>
      <c r="E27" s="13">
        <f t="shared" si="0"/>
        <v>44000</v>
      </c>
      <c r="F27" s="34"/>
    </row>
    <row r="28" spans="1:6" ht="12.75">
      <c r="A28" s="1">
        <v>20</v>
      </c>
      <c r="B28" s="3" t="s">
        <v>46</v>
      </c>
      <c r="C28" s="1">
        <v>20</v>
      </c>
      <c r="D28" s="17">
        <v>600</v>
      </c>
      <c r="E28" s="13">
        <f t="shared" si="0"/>
        <v>12000</v>
      </c>
      <c r="F28" s="34"/>
    </row>
    <row r="29" spans="1:6" ht="12.75">
      <c r="A29" s="1">
        <v>21</v>
      </c>
      <c r="B29" s="3" t="s">
        <v>47</v>
      </c>
      <c r="C29" s="1">
        <v>20</v>
      </c>
      <c r="D29" s="17">
        <v>1000</v>
      </c>
      <c r="E29" s="13">
        <f t="shared" si="0"/>
        <v>20000</v>
      </c>
      <c r="F29" s="34"/>
    </row>
    <row r="30" spans="1:6" ht="15" customHeight="1">
      <c r="A30" s="1">
        <v>22</v>
      </c>
      <c r="B30" s="3" t="s">
        <v>48</v>
      </c>
      <c r="C30" s="1">
        <v>20</v>
      </c>
      <c r="D30" s="17">
        <v>250</v>
      </c>
      <c r="E30" s="13">
        <f t="shared" si="0"/>
        <v>5000</v>
      </c>
      <c r="F30" s="34"/>
    </row>
    <row r="31" spans="1:6" ht="12.75">
      <c r="A31" s="1">
        <v>23</v>
      </c>
      <c r="B31" s="3" t="s">
        <v>49</v>
      </c>
      <c r="C31" s="1">
        <v>2</v>
      </c>
      <c r="D31" s="17">
        <v>700</v>
      </c>
      <c r="E31" s="13">
        <f t="shared" si="0"/>
        <v>1400</v>
      </c>
      <c r="F31" s="34"/>
    </row>
    <row r="32" spans="1:6" ht="12.75">
      <c r="A32" s="1">
        <v>24</v>
      </c>
      <c r="B32" s="3" t="s">
        <v>50</v>
      </c>
      <c r="C32" s="1">
        <v>20</v>
      </c>
      <c r="D32" s="17">
        <v>1000</v>
      </c>
      <c r="E32" s="13">
        <f t="shared" si="0"/>
        <v>20000</v>
      </c>
      <c r="F32" s="34"/>
    </row>
    <row r="33" spans="1:6" ht="12.75">
      <c r="A33" s="1">
        <v>25</v>
      </c>
      <c r="B33" s="3" t="s">
        <v>51</v>
      </c>
      <c r="C33" s="1">
        <v>2</v>
      </c>
      <c r="D33" s="17">
        <v>5000</v>
      </c>
      <c r="E33" s="13">
        <f t="shared" si="0"/>
        <v>10000</v>
      </c>
      <c r="F33" s="34"/>
    </row>
    <row r="34" spans="1:6" ht="12.75">
      <c r="A34" s="1">
        <v>26</v>
      </c>
      <c r="B34" s="3" t="s">
        <v>52</v>
      </c>
      <c r="C34" s="1">
        <v>20</v>
      </c>
      <c r="D34" s="17">
        <v>1000</v>
      </c>
      <c r="E34" s="13">
        <f t="shared" si="0"/>
        <v>20000</v>
      </c>
      <c r="F34" s="34"/>
    </row>
    <row r="35" spans="1:6" ht="12.75">
      <c r="A35" s="1">
        <v>27</v>
      </c>
      <c r="B35" s="3" t="s">
        <v>53</v>
      </c>
      <c r="C35" s="1">
        <v>20</v>
      </c>
      <c r="D35" s="17">
        <v>500</v>
      </c>
      <c r="E35" s="13">
        <f t="shared" si="0"/>
        <v>10000</v>
      </c>
      <c r="F35" s="35"/>
    </row>
    <row r="36" spans="1:6" ht="12.75">
      <c r="A36" s="1">
        <v>28</v>
      </c>
      <c r="B36" s="3" t="s">
        <v>54</v>
      </c>
      <c r="C36" s="1">
        <v>2</v>
      </c>
      <c r="D36" s="17">
        <v>1000</v>
      </c>
      <c r="E36" s="13">
        <f t="shared" si="0"/>
        <v>2000</v>
      </c>
      <c r="F36" s="35"/>
    </row>
    <row r="37" spans="1:6" ht="12.75">
      <c r="A37" s="1">
        <v>29</v>
      </c>
      <c r="B37" s="3" t="s">
        <v>55</v>
      </c>
      <c r="C37" s="1">
        <v>20</v>
      </c>
      <c r="D37" s="17">
        <v>1000</v>
      </c>
      <c r="E37" s="13">
        <f t="shared" si="0"/>
        <v>20000</v>
      </c>
      <c r="F37" s="34"/>
    </row>
    <row r="38" spans="1:6" ht="12.75">
      <c r="A38" s="1">
        <v>30</v>
      </c>
      <c r="B38" s="3" t="s">
        <v>56</v>
      </c>
      <c r="C38" s="1">
        <v>20</v>
      </c>
      <c r="D38" s="17">
        <v>1000</v>
      </c>
      <c r="E38" s="13">
        <f t="shared" si="0"/>
        <v>20000</v>
      </c>
      <c r="F38" s="34"/>
    </row>
    <row r="39" spans="1:6" ht="12.75">
      <c r="A39" s="1">
        <v>31</v>
      </c>
      <c r="B39" s="3" t="s">
        <v>57</v>
      </c>
      <c r="C39" s="1">
        <v>20</v>
      </c>
      <c r="D39" s="17">
        <v>500</v>
      </c>
      <c r="E39" s="13">
        <f t="shared" si="0"/>
        <v>10000</v>
      </c>
      <c r="F39" s="34"/>
    </row>
    <row r="40" spans="1:6" ht="12.75">
      <c r="A40" s="1">
        <v>32</v>
      </c>
      <c r="B40" s="3" t="s">
        <v>58</v>
      </c>
      <c r="C40" s="1">
        <v>20</v>
      </c>
      <c r="D40" s="17">
        <v>1000</v>
      </c>
      <c r="E40" s="13">
        <f t="shared" si="0"/>
        <v>20000</v>
      </c>
      <c r="F40" s="34"/>
    </row>
    <row r="41" spans="1:6" ht="12.75">
      <c r="A41" s="36" t="s">
        <v>27</v>
      </c>
      <c r="B41" s="3"/>
      <c r="C41" s="1"/>
      <c r="D41" s="17"/>
      <c r="E41" s="20">
        <f>SUM(E9:E40)</f>
        <v>2543976.04</v>
      </c>
      <c r="F41" s="34"/>
    </row>
    <row r="42" spans="1:6" ht="15.75">
      <c r="A42" s="95" t="s">
        <v>16</v>
      </c>
      <c r="B42" s="95"/>
      <c r="C42" s="95"/>
      <c r="D42" s="95"/>
      <c r="E42" s="95"/>
      <c r="F42" s="34"/>
    </row>
    <row r="43" spans="1:6" ht="12.75">
      <c r="A43" s="1">
        <v>1</v>
      </c>
      <c r="B43" s="2" t="s">
        <v>17</v>
      </c>
      <c r="C43" s="8">
        <v>35</v>
      </c>
      <c r="D43" s="18">
        <v>96400</v>
      </c>
      <c r="E43" s="14">
        <f>C43*D43</f>
        <v>3374000</v>
      </c>
      <c r="F43" s="34"/>
    </row>
    <row r="44" spans="1:6" ht="12.75">
      <c r="A44" s="1">
        <v>2</v>
      </c>
      <c r="B44" s="2" t="s">
        <v>18</v>
      </c>
      <c r="C44" s="8">
        <v>35</v>
      </c>
      <c r="D44" s="18">
        <v>21000</v>
      </c>
      <c r="E44" s="14">
        <f aca="true" t="shared" si="1" ref="E44:E52">C44*D44</f>
        <v>735000</v>
      </c>
      <c r="F44" s="34"/>
    </row>
    <row r="45" spans="1:6" ht="15.75" customHeight="1">
      <c r="A45" s="1">
        <v>3</v>
      </c>
      <c r="B45" s="2" t="s">
        <v>19</v>
      </c>
      <c r="C45" s="8">
        <v>35</v>
      </c>
      <c r="D45" s="18">
        <v>120925.19</v>
      </c>
      <c r="E45" s="14">
        <f t="shared" si="1"/>
        <v>4232381.65</v>
      </c>
      <c r="F45" s="34"/>
    </row>
    <row r="46" spans="1:6" ht="12.75">
      <c r="A46" s="1">
        <v>4</v>
      </c>
      <c r="B46" s="2" t="s">
        <v>20</v>
      </c>
      <c r="C46" s="8">
        <v>35</v>
      </c>
      <c r="D46" s="18">
        <v>32090</v>
      </c>
      <c r="E46" s="14">
        <f t="shared" si="1"/>
        <v>1123150</v>
      </c>
      <c r="F46" s="34"/>
    </row>
    <row r="47" spans="1:6" ht="12.75">
      <c r="A47" s="1">
        <v>5</v>
      </c>
      <c r="B47" s="2" t="s">
        <v>21</v>
      </c>
      <c r="C47" s="8">
        <v>35</v>
      </c>
      <c r="D47" s="18">
        <v>3950</v>
      </c>
      <c r="E47" s="14">
        <f t="shared" si="1"/>
        <v>138250</v>
      </c>
      <c r="F47" s="34"/>
    </row>
    <row r="48" spans="1:6" ht="12.75">
      <c r="A48" s="1">
        <v>6</v>
      </c>
      <c r="B48" s="2" t="s">
        <v>22</v>
      </c>
      <c r="C48" s="8">
        <v>35</v>
      </c>
      <c r="D48" s="18">
        <v>950</v>
      </c>
      <c r="E48" s="14">
        <f t="shared" si="1"/>
        <v>33250</v>
      </c>
      <c r="F48" s="34"/>
    </row>
    <row r="49" spans="1:6" ht="12.75">
      <c r="A49" s="1">
        <v>7</v>
      </c>
      <c r="B49" s="2" t="s">
        <v>23</v>
      </c>
      <c r="C49" s="8">
        <v>35</v>
      </c>
      <c r="D49" s="18">
        <v>490</v>
      </c>
      <c r="E49" s="14">
        <f t="shared" si="1"/>
        <v>17150</v>
      </c>
      <c r="F49" s="34"/>
    </row>
    <row r="50" spans="1:6" ht="15.75" customHeight="1">
      <c r="A50" s="1">
        <v>8</v>
      </c>
      <c r="B50" s="2" t="s">
        <v>24</v>
      </c>
      <c r="C50" s="8">
        <v>35</v>
      </c>
      <c r="D50" s="18">
        <v>470</v>
      </c>
      <c r="E50" s="14">
        <f t="shared" si="1"/>
        <v>16450</v>
      </c>
      <c r="F50" s="44"/>
    </row>
    <row r="51" spans="1:6" ht="14.25" customHeight="1">
      <c r="A51" s="1">
        <v>9</v>
      </c>
      <c r="B51" s="2" t="s">
        <v>25</v>
      </c>
      <c r="C51" s="8">
        <v>35</v>
      </c>
      <c r="D51" s="18">
        <v>800</v>
      </c>
      <c r="E51" s="14">
        <f t="shared" si="1"/>
        <v>28000</v>
      </c>
      <c r="F51" s="44"/>
    </row>
    <row r="52" spans="1:6" ht="12.75">
      <c r="A52" s="1">
        <v>10</v>
      </c>
      <c r="B52" s="2" t="s">
        <v>26</v>
      </c>
      <c r="C52" s="8">
        <v>35</v>
      </c>
      <c r="D52" s="18">
        <v>350</v>
      </c>
      <c r="E52" s="14">
        <f t="shared" si="1"/>
        <v>12250</v>
      </c>
      <c r="F52" s="45"/>
    </row>
    <row r="53" spans="1:6" ht="12.75">
      <c r="A53" s="96" t="s">
        <v>27</v>
      </c>
      <c r="B53" s="96"/>
      <c r="C53" s="96"/>
      <c r="D53" s="96"/>
      <c r="E53" s="9">
        <f>SUM(E43:E52)</f>
        <v>9709881.65</v>
      </c>
      <c r="F53" s="45"/>
    </row>
    <row r="54" spans="1:6" ht="15.75">
      <c r="A54" s="90" t="s">
        <v>67</v>
      </c>
      <c r="B54" s="90"/>
      <c r="C54" s="90"/>
      <c r="D54" s="90"/>
      <c r="E54" s="90"/>
      <c r="F54" s="45"/>
    </row>
    <row r="55" spans="1:6" ht="12.75">
      <c r="A55" s="1">
        <v>1</v>
      </c>
      <c r="B55" s="2" t="s">
        <v>60</v>
      </c>
      <c r="C55" s="1">
        <v>1</v>
      </c>
      <c r="D55" s="17">
        <v>30000</v>
      </c>
      <c r="E55" s="13">
        <f>C55*D55</f>
        <v>30000</v>
      </c>
      <c r="F55" s="45"/>
    </row>
    <row r="56" spans="1:6" ht="12.75">
      <c r="A56" s="96" t="s">
        <v>27</v>
      </c>
      <c r="B56" s="96"/>
      <c r="C56" s="96"/>
      <c r="D56" s="96"/>
      <c r="E56" s="10">
        <f>E55</f>
        <v>30000</v>
      </c>
      <c r="F56" s="45"/>
    </row>
    <row r="57" spans="1:6" ht="15.75">
      <c r="A57" s="95" t="s">
        <v>28</v>
      </c>
      <c r="B57" s="95"/>
      <c r="C57" s="95"/>
      <c r="D57" s="95"/>
      <c r="E57" s="95"/>
      <c r="F57" s="45"/>
    </row>
    <row r="58" spans="1:6" ht="12.75">
      <c r="A58" s="1">
        <v>1</v>
      </c>
      <c r="B58" s="2" t="s">
        <v>29</v>
      </c>
      <c r="C58" s="1">
        <v>510</v>
      </c>
      <c r="D58" s="13">
        <v>500</v>
      </c>
      <c r="E58" s="13">
        <f>C58*D58</f>
        <v>255000</v>
      </c>
      <c r="F58" s="45"/>
    </row>
    <row r="59" spans="1:6" ht="12.75">
      <c r="A59" s="1">
        <v>2</v>
      </c>
      <c r="B59" s="2" t="s">
        <v>30</v>
      </c>
      <c r="C59" s="1">
        <v>17</v>
      </c>
      <c r="D59" s="13">
        <v>500</v>
      </c>
      <c r="E59" s="13">
        <f aca="true" t="shared" si="2" ref="E59:E64">C59*D59</f>
        <v>8500</v>
      </c>
      <c r="F59" s="45"/>
    </row>
    <row r="60" spans="1:6" ht="25.5">
      <c r="A60" s="1">
        <v>3</v>
      </c>
      <c r="B60" s="2" t="s">
        <v>31</v>
      </c>
      <c r="C60" s="1">
        <v>255</v>
      </c>
      <c r="D60" s="13">
        <v>1318</v>
      </c>
      <c r="E60" s="13">
        <f t="shared" si="2"/>
        <v>336090</v>
      </c>
      <c r="F60" s="45"/>
    </row>
    <row r="61" spans="1:6" ht="12.75">
      <c r="A61" s="1">
        <v>4</v>
      </c>
      <c r="B61" s="2" t="s">
        <v>32</v>
      </c>
      <c r="C61" s="1">
        <v>17</v>
      </c>
      <c r="D61" s="13">
        <v>1000</v>
      </c>
      <c r="E61" s="13">
        <f t="shared" si="2"/>
        <v>17000</v>
      </c>
      <c r="F61" s="45"/>
    </row>
    <row r="62" spans="1:6" ht="12.75">
      <c r="A62" s="1">
        <v>5</v>
      </c>
      <c r="B62" s="2" t="s">
        <v>33</v>
      </c>
      <c r="C62" s="1">
        <v>34</v>
      </c>
      <c r="D62" s="13">
        <v>3939</v>
      </c>
      <c r="E62" s="13">
        <f t="shared" si="2"/>
        <v>133926</v>
      </c>
      <c r="F62" s="45"/>
    </row>
    <row r="63" spans="1:6" ht="12.75">
      <c r="A63" s="1">
        <v>6</v>
      </c>
      <c r="B63" s="2" t="s">
        <v>34</v>
      </c>
      <c r="C63" s="1">
        <v>34</v>
      </c>
      <c r="D63" s="13">
        <v>3000</v>
      </c>
      <c r="E63" s="13">
        <f t="shared" si="2"/>
        <v>102000</v>
      </c>
      <c r="F63" s="45"/>
    </row>
    <row r="64" spans="1:6" ht="12.75">
      <c r="A64" s="1">
        <v>7</v>
      </c>
      <c r="B64" s="2" t="s">
        <v>35</v>
      </c>
      <c r="C64" s="1">
        <v>17</v>
      </c>
      <c r="D64" s="13">
        <v>15100</v>
      </c>
      <c r="E64" s="13">
        <f t="shared" si="2"/>
        <v>256700</v>
      </c>
      <c r="F64" s="45"/>
    </row>
    <row r="65" spans="1:6" ht="12.75">
      <c r="A65" s="1"/>
      <c r="B65" s="26" t="s">
        <v>27</v>
      </c>
      <c r="C65" s="27"/>
      <c r="D65" s="27"/>
      <c r="E65" s="28">
        <f>SUM(E58:E64)</f>
        <v>1109216</v>
      </c>
      <c r="F65" s="45"/>
    </row>
    <row r="66" spans="1:6" ht="12.75">
      <c r="A66" s="1">
        <v>1</v>
      </c>
      <c r="B66" s="2" t="s">
        <v>35</v>
      </c>
      <c r="C66" s="1">
        <v>6</v>
      </c>
      <c r="D66" s="13">
        <v>15100</v>
      </c>
      <c r="E66" s="13">
        <f>C66*D66</f>
        <v>90600</v>
      </c>
      <c r="F66" s="45"/>
    </row>
    <row r="67" spans="1:6" ht="12.75">
      <c r="A67" s="96" t="s">
        <v>27</v>
      </c>
      <c r="B67" s="96"/>
      <c r="C67" s="96"/>
      <c r="D67" s="96"/>
      <c r="E67" s="10">
        <f>E65+E66</f>
        <v>1199816</v>
      </c>
      <c r="F67" s="45"/>
    </row>
    <row r="68" spans="1:6" ht="15.75">
      <c r="A68" s="95" t="s">
        <v>62</v>
      </c>
      <c r="B68" s="95"/>
      <c r="C68" s="95"/>
      <c r="D68" s="95"/>
      <c r="E68" s="95"/>
      <c r="F68" s="45"/>
    </row>
    <row r="69" spans="1:6" ht="12.75">
      <c r="A69" s="1">
        <v>1</v>
      </c>
      <c r="B69" s="2" t="s">
        <v>36</v>
      </c>
      <c r="C69" s="1">
        <v>16</v>
      </c>
      <c r="D69" s="43">
        <v>17878.78</v>
      </c>
      <c r="E69" s="13">
        <f>C69*D69</f>
        <v>286060.48</v>
      </c>
      <c r="F69" s="45"/>
    </row>
    <row r="70" spans="1:6" ht="12.75">
      <c r="A70" s="96" t="s">
        <v>27</v>
      </c>
      <c r="B70" s="96"/>
      <c r="C70" s="96"/>
      <c r="D70" s="96"/>
      <c r="E70" s="29">
        <f>E69</f>
        <v>286060.48</v>
      </c>
      <c r="F70" s="45"/>
    </row>
    <row r="71" spans="1:6" ht="15.75">
      <c r="A71" s="90" t="s">
        <v>63</v>
      </c>
      <c r="B71" s="90"/>
      <c r="C71" s="90"/>
      <c r="D71" s="90"/>
      <c r="E71" s="90"/>
      <c r="F71" s="45"/>
    </row>
    <row r="72" spans="1:6" ht="68.25" customHeight="1">
      <c r="A72" s="1">
        <v>1</v>
      </c>
      <c r="B72" s="2" t="s">
        <v>64</v>
      </c>
      <c r="C72" s="1">
        <v>9</v>
      </c>
      <c r="D72" s="13">
        <v>25248.98</v>
      </c>
      <c r="E72" s="13">
        <f>C72*D72</f>
        <v>227240.82</v>
      </c>
      <c r="F72" s="45"/>
    </row>
    <row r="73" spans="1:6" ht="12.75" customHeight="1">
      <c r="A73" s="11">
        <v>2</v>
      </c>
      <c r="B73" s="30" t="s">
        <v>65</v>
      </c>
      <c r="C73" s="11">
        <v>5</v>
      </c>
      <c r="D73" s="12"/>
      <c r="E73" s="31"/>
      <c r="F73" s="45"/>
    </row>
    <row r="74" spans="1:6" ht="284.25" customHeight="1">
      <c r="A74" s="1">
        <v>3</v>
      </c>
      <c r="B74" s="38" t="s">
        <v>69</v>
      </c>
      <c r="C74" s="1">
        <v>47</v>
      </c>
      <c r="D74" s="24">
        <v>24200</v>
      </c>
      <c r="E74" s="13">
        <f>C74*D74</f>
        <v>1137400</v>
      </c>
      <c r="F74" s="45"/>
    </row>
    <row r="75" spans="1:6" ht="25.5">
      <c r="A75" s="40">
        <v>4</v>
      </c>
      <c r="B75" s="39" t="s">
        <v>70</v>
      </c>
      <c r="C75" s="1">
        <v>17</v>
      </c>
      <c r="D75" s="24">
        <v>20000</v>
      </c>
      <c r="E75" s="13">
        <f>C75*D75</f>
        <v>340000</v>
      </c>
      <c r="F75" s="45"/>
    </row>
    <row r="76" spans="1:6" ht="12.75">
      <c r="A76" s="97" t="s">
        <v>27</v>
      </c>
      <c r="B76" s="98"/>
      <c r="C76" s="98"/>
      <c r="D76" s="99"/>
      <c r="E76" s="10">
        <f>SUM(E72:E75)</f>
        <v>1704640.82</v>
      </c>
      <c r="F76" s="45"/>
    </row>
    <row r="77" spans="1:6" ht="17.25" customHeight="1">
      <c r="A77" s="100" t="s">
        <v>37</v>
      </c>
      <c r="B77" s="76"/>
      <c r="C77" s="42">
        <f>88189+'[1]Лист1'!$AN$31</f>
        <v>120261</v>
      </c>
      <c r="D77" s="19"/>
      <c r="E77" s="15">
        <f>18758872.82+'[1]Лист1'!$AO$31</f>
        <v>25362204.52</v>
      </c>
      <c r="F77" s="45"/>
    </row>
    <row r="78" spans="1:6" ht="15.75">
      <c r="A78" s="77" t="s">
        <v>38</v>
      </c>
      <c r="B78" s="101"/>
      <c r="C78" s="101"/>
      <c r="D78" s="102"/>
      <c r="E78" s="37">
        <f>E41+E53+E67+E77+E56+E70+E76</f>
        <v>40836579.51</v>
      </c>
      <c r="F78" s="45"/>
    </row>
    <row r="80" spans="1:5" ht="38.25" customHeight="1">
      <c r="A80" s="94" t="s">
        <v>72</v>
      </c>
      <c r="B80" s="94"/>
      <c r="C80" s="94"/>
      <c r="D80" s="94"/>
      <c r="E80" s="94"/>
    </row>
    <row r="81" spans="1:5" ht="15.75">
      <c r="A81" s="41"/>
      <c r="B81" s="21"/>
      <c r="C81" s="21"/>
      <c r="D81" s="21"/>
      <c r="E81" s="21"/>
    </row>
  </sheetData>
  <sheetProtection/>
  <mergeCells count="23">
    <mergeCell ref="A67:D67"/>
    <mergeCell ref="A57:E57"/>
    <mergeCell ref="D2:F2"/>
    <mergeCell ref="F6:F7"/>
    <mergeCell ref="A6:A7"/>
    <mergeCell ref="B6:B7"/>
    <mergeCell ref="C6:C7"/>
    <mergeCell ref="D6:D7"/>
    <mergeCell ref="E6:E7"/>
    <mergeCell ref="A54:E54"/>
    <mergeCell ref="A56:D56"/>
    <mergeCell ref="B3:E3"/>
    <mergeCell ref="A4:F4"/>
    <mergeCell ref="A42:E42"/>
    <mergeCell ref="A8:E8"/>
    <mergeCell ref="A53:D53"/>
    <mergeCell ref="A80:E80"/>
    <mergeCell ref="A68:E68"/>
    <mergeCell ref="A70:D70"/>
    <mergeCell ref="A71:E71"/>
    <mergeCell ref="A76:D76"/>
    <mergeCell ref="A77:B77"/>
    <mergeCell ref="A78:D78"/>
  </mergeCells>
  <printOptions/>
  <pageMargins left="0.75" right="0.11" top="0.22" bottom="0.54" header="0.27" footer="0.2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lena</cp:lastModifiedBy>
  <cp:lastPrinted>2014-01-27T05:15:17Z</cp:lastPrinted>
  <dcterms:created xsi:type="dcterms:W3CDTF">1996-10-08T23:32:33Z</dcterms:created>
  <dcterms:modified xsi:type="dcterms:W3CDTF">2014-03-20T07:39:29Z</dcterms:modified>
  <cp:category/>
  <cp:version/>
  <cp:contentType/>
  <cp:contentStatus/>
</cp:coreProperties>
</file>