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30" tabRatio="922" activeTab="13"/>
  </bookViews>
  <sheets>
    <sheet name="пр.1 " sheetId="1" r:id="rId1"/>
    <sheet name="пр.2" sheetId="2" r:id="rId2"/>
    <sheet name="пр.3" sheetId="3" r:id="rId3"/>
    <sheet name="пр.4," sheetId="4" r:id="rId4"/>
    <sheet name="пр.5." sheetId="5" r:id="rId5"/>
    <sheet name="пр.6," sheetId="6" r:id="rId6"/>
    <sheet name="пр.7," sheetId="7" r:id="rId7"/>
    <sheet name="пр.8." sheetId="8" r:id="rId8"/>
    <sheet name="пр.9," sheetId="9" r:id="rId9"/>
    <sheet name="пр.10," sheetId="10" r:id="rId10"/>
    <sheet name="пр.11," sheetId="11" r:id="rId11"/>
    <sheet name="пр.12," sheetId="12" r:id="rId12"/>
    <sheet name="пр.11" sheetId="13" r:id="rId13"/>
    <sheet name="смета" sheetId="14" r:id="rId14"/>
  </sheets>
  <definedNames>
    <definedName name="_xlnm._FilterDatabase" localSheetId="9" hidden="1">'пр.10,'!$A$10:$H$659</definedName>
    <definedName name="_xlnm._FilterDatabase" localSheetId="7" hidden="1">'пр.8.'!$A$10:$G$401</definedName>
    <definedName name="_xlnm.Print_Titles" localSheetId="0">'пр.1 '!$9:$10</definedName>
    <definedName name="_xlnm.Print_Titles" localSheetId="9">'пр.10,'!$10:$10</definedName>
    <definedName name="_xlnm.Print_Titles" localSheetId="1">'пр.2'!$8:$9</definedName>
    <definedName name="_xlnm.Print_Titles" localSheetId="2">'пр.3'!$9:$10</definedName>
    <definedName name="_xlnm.Print_Titles" localSheetId="5">'пр.6,'!$9:$9</definedName>
    <definedName name="_xlnm.Print_Titles" localSheetId="6">'пр.7,'!$10:$11</definedName>
    <definedName name="_xlnm.Print_Titles" localSheetId="7">'пр.8.'!$10:$10</definedName>
    <definedName name="_xlnm.Print_Titles" localSheetId="8">'пр.9,'!$10:$11</definedName>
    <definedName name="_xlnm.Print_Area" localSheetId="9">'пр.10,'!$A$1:$H$159</definedName>
    <definedName name="_xlnm.Print_Area" localSheetId="10">'пр.11,'!$A$1:$I$160</definedName>
    <definedName name="_xlnm.Print_Area" localSheetId="5">'пр.6,'!$A$1:$D$22</definedName>
    <definedName name="_xlnm.Print_Area" localSheetId="6">'пр.7,'!$A$1:$E$26</definedName>
    <definedName name="_xlnm.Print_Area" localSheetId="7">'пр.8.'!$A$1:$G$401</definedName>
    <definedName name="_xlnm.Print_Area" localSheetId="8">'пр.9,'!$A$1:$G$403</definedName>
  </definedNames>
  <calcPr fullCalcOnLoad="1"/>
</workbook>
</file>

<file path=xl/sharedStrings.xml><?xml version="1.0" encoding="utf-8"?>
<sst xmlns="http://schemas.openxmlformats.org/spreadsheetml/2006/main" count="6189" uniqueCount="663">
  <si>
    <t>999 8603</t>
  </si>
  <si>
    <t>999 8290</t>
  </si>
  <si>
    <t xml:space="preserve">  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</si>
  <si>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</si>
  <si>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</si>
  <si>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999 5118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</si>
  <si>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</si>
  <si>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999 8230</t>
  </si>
  <si>
    <t>Обеспечение пожарной безопасности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</si>
  <si>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</si>
  <si>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</si>
  <si>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>112</t>
  </si>
  <si>
    <t>Другие вопросы в области национальной безопасности и правоохранительной деятельности</t>
  </si>
  <si>
    <t>Водное хозяйство</t>
  </si>
  <si>
    <t>Водохозяйственные мероприятия</t>
  </si>
  <si>
    <t>999 8900</t>
  </si>
  <si>
    <t xml:space="preserve">Мероприятия в области использования, охраны
водных объектов и гидротехнических сооружений
</t>
  </si>
  <si>
    <t>999 8901</t>
  </si>
  <si>
    <t>Транспорт</t>
  </si>
  <si>
    <t>Другие виды транспорта</t>
  </si>
  <si>
    <t>999 8229</t>
  </si>
  <si>
    <t xml:space="preserve">Содержание автомобильных дорог общего пользования местного значения 
</t>
  </si>
  <si>
    <t>999 8220</t>
  </si>
  <si>
    <t xml:space="preserve">Бюджетные инвестиции в объекты капитального строительства государственной (муниципальной) собственности
</t>
  </si>
  <si>
    <t>ЖИЛИЩНО - КОММУНАЛЬНОЕ ХОЗЯЙСТВО</t>
  </si>
  <si>
    <t>Благоустройство</t>
  </si>
  <si>
    <t>999 8291</t>
  </si>
  <si>
    <t>999 8250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</si>
  <si>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</si>
  <si>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999 5144</t>
  </si>
  <si>
    <t>999 8311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</si>
  <si>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</si>
  <si>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</si>
  <si>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999 8312</t>
  </si>
  <si>
    <t>999 4000</t>
  </si>
  <si>
    <t>Межбюджетные трансферты на осуществление части полномочий по вопросам в области культуры</t>
  </si>
  <si>
    <t>999 4200</t>
  </si>
  <si>
    <t>999 8501</t>
  </si>
  <si>
    <t xml:space="preserve">Другие вопросы в области социальной политики
</t>
  </si>
  <si>
    <t>999 8270</t>
  </si>
  <si>
    <t>Иные выплаты населению</t>
  </si>
  <si>
    <t>360</t>
  </si>
  <si>
    <t>999 8260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</si>
  <si>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</si>
  <si>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</si>
  <si>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</si>
  <si>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999 8700</t>
  </si>
  <si>
    <t xml:space="preserve">Процентные платежи по муниципальному долгу </t>
  </si>
  <si>
    <t>999 8701</t>
  </si>
  <si>
    <t>Обслуживание муниципального долга</t>
  </si>
  <si>
    <t>730</t>
  </si>
  <si>
    <t>Краткое наименование трансфертов</t>
  </si>
  <si>
    <t>ВСЕГО РАСХОДОВ</t>
  </si>
  <si>
    <t>Межбюджетные трансферты на осуществление части полномочий по земельному контролю</t>
  </si>
  <si>
    <t>999 42 00</t>
  </si>
  <si>
    <t>999 43 00</t>
  </si>
  <si>
    <t>933</t>
  </si>
  <si>
    <t>НАЦИОНАЛЬНАЯ ОБОРОНА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</si>
  <si>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</si>
  <si>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</si>
  <si>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</si>
  <si>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</si>
  <si>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</si>
  <si>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000 01 03 00 00 00 0000 000</t>
  </si>
  <si>
    <t>000 01 03 00 00 10 0000 710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</si>
  <si>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</si>
  <si>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</si>
  <si>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</si>
  <si>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</si>
  <si>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финансирования дефицита бюджетов</t>
  </si>
  <si>
    <t>000 01 06 05 01 10 0000 640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</si>
  <si>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</si>
  <si>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</si>
  <si>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</si>
  <si>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</si>
  <si>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</si>
  <si>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000 01 05 02 01 10 0000 510</t>
  </si>
  <si>
    <t>Увеличение прочих остатков средств бюджетов поселений</t>
  </si>
  <si>
    <t>000 01 05 00 00 00 0000 600</t>
  </si>
  <si>
    <t>Уменьшение остатков средств бюджетов</t>
  </si>
  <si>
    <t>000 01 05 00 01 10 0000 610</t>
  </si>
  <si>
    <t>Уменьшение прочих остатков средств бюджетов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</si>
  <si>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</si>
  <si>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</si>
  <si>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</si>
  <si>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</si>
  <si>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</si>
  <si>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</si>
  <si>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Прочие доходы  от оказания платных услуг  (работ) получателями средств бюджетов поселений</t>
  </si>
  <si>
    <t>1 13 02995 10 0000 130</t>
  </si>
  <si>
    <t>Прочие доходы  от  компенсации затрат бюджетов поселений</t>
  </si>
  <si>
    <t>1 14 00000 00 0000 000</t>
  </si>
  <si>
    <t>ДОХОДЫ ОТ ПРОДАЖИ МАТЕРИАЛЬНЫХ И НЕМАТЕРИАЛЬНЫХ АКТИВОВ</t>
  </si>
  <si>
    <t>1 14 02052 10 0000 410</t>
  </si>
  <si>
    <t>Уплата земельного налога</t>
  </si>
  <si>
    <t xml:space="preserve">Уплата налога на имущество организаций </t>
  </si>
  <si>
    <t>9998700</t>
  </si>
  <si>
    <t>850</t>
  </si>
  <si>
    <t>Уплата  земельного налога</t>
  </si>
  <si>
    <t>Налог на имущество</t>
  </si>
  <si>
    <t>4016,7</t>
  </si>
  <si>
    <t>к  решению Совета депутатов МО СП "Усть-Киранское"</t>
  </si>
  <si>
    <t>от  30.12.2014г 2014 года № 2-30с______</t>
  </si>
  <si>
    <t>от 30.12.2014г. 2014 года № 2-30с</t>
  </si>
  <si>
    <t>к решению Совета депутатов МО СП "Усть-Киранское"</t>
  </si>
  <si>
    <t>от  30.12.2014г. 2014 года № 2-30с</t>
  </si>
  <si>
    <t>к решению Совета депутатов МО СП " Усть-Киранское</t>
  </si>
  <si>
    <t>к решению Совета депутатов МО Сп " Усть-Киранское</t>
  </si>
  <si>
    <t>от 30.12.2014г.</t>
  </si>
  <si>
    <t>№2-30с</t>
  </si>
  <si>
    <t>от 30.12.2014г. № 2-30с</t>
  </si>
  <si>
    <t xml:space="preserve">                    к решению Совета депутатов МО СП " Усть-Киранское</t>
  </si>
  <si>
    <t xml:space="preserve">                                                                от 30.12.2014г. №2-30с</t>
  </si>
  <si>
    <t>к решению Совета депутатов МО СП " Усть-Киранское"</t>
  </si>
  <si>
    <t>30.12.2014г.</t>
  </si>
  <si>
    <t xml:space="preserve"> №2-30с</t>
  </si>
  <si>
    <t xml:space="preserve">                                                к решению Совета депутатов МО СП " Усть-Киранское"</t>
  </si>
  <si>
    <t>от 30.12.2014г    № 2-30с</t>
  </si>
  <si>
    <t>к решению Совета депутатов МО СП " Усть-Кираенское"</t>
  </si>
  <si>
    <t>от 30.12.2014г.   № 2-30с</t>
  </si>
  <si>
    <t xml:space="preserve">                      к решению Совета депутатов МО СП " Усть-Киранское</t>
  </si>
  <si>
    <t xml:space="preserve">                                             от 30.12.2014г.  № 2-30с</t>
  </si>
  <si>
    <t>от  30.12.2014г. №2-30с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</si>
  <si>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</si>
  <si>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</si>
  <si>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1 01 02000 01 0000 110</t>
  </si>
  <si>
    <t>2 00 00000 00 0000 000</t>
  </si>
  <si>
    <t xml:space="preserve">БЕЗВОЗМЕЗДНЫЕ ПОСТУПЛЕНИЯ </t>
  </si>
  <si>
    <t>2 02 03015 10 0000 151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</si>
  <si>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</si>
  <si>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 xml:space="preserve">2 02 04014 10 0000 151 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</si>
  <si>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</si>
  <si>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</si>
  <si>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</si>
  <si>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</si>
  <si>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</si>
  <si>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</si>
  <si>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1 14 06013 10 0000 430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</si>
  <si>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</si>
  <si>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</si>
  <si>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</si>
  <si>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</si>
  <si>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</si>
  <si>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1 16 23052 10 0000 140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</si>
  <si>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</si>
  <si>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</si>
  <si>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</si>
  <si>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</si>
  <si>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</si>
  <si>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</si>
  <si>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</si>
  <si>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</si>
  <si>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1 17 00000 00 0000 000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</si>
  <si>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</si>
  <si>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</si>
  <si>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</si>
  <si>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</si>
  <si>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</si>
  <si>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1 01 02020 01 0000 110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</si>
  <si>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</si>
  <si>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</si>
  <si>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</si>
  <si>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</si>
  <si>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</si>
  <si>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</si>
  <si>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</si>
  <si>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</si>
  <si>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</si>
  <si>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</si>
  <si>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</si>
  <si>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</si>
  <si>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000</t>
  </si>
  <si>
    <t>01</t>
  </si>
  <si>
    <t>02</t>
  </si>
  <si>
    <t>07</t>
  </si>
  <si>
    <t>03</t>
  </si>
  <si>
    <t>09</t>
  </si>
  <si>
    <t>10</t>
  </si>
  <si>
    <t>06</t>
  </si>
  <si>
    <t>12</t>
  </si>
  <si>
    <t>11</t>
  </si>
  <si>
    <t>04</t>
  </si>
  <si>
    <t>05</t>
  </si>
  <si>
    <t>08</t>
  </si>
  <si>
    <t>ИТОГО расходов</t>
  </si>
  <si>
    <t>500</t>
  </si>
  <si>
    <t>14</t>
  </si>
  <si>
    <t>Другие общегосударственные вопросы</t>
  </si>
  <si>
    <t>Пенсионное обеспечение</t>
  </si>
  <si>
    <t>Доплаты к пенсиям, дополнительное пенсионное обеспечение</t>
  </si>
  <si>
    <t>Сельское хозяйство и рыболовство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</si>
  <si>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</si>
  <si>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</si>
  <si>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</si>
  <si>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Молодежная политика и оздоровление детей</t>
  </si>
  <si>
    <t>Социальное обеспечение населения</t>
  </si>
  <si>
    <t>Другие вопросы в области социальной политики</t>
  </si>
  <si>
    <t>Культура</t>
  </si>
  <si>
    <t>Межбюджетные трансферты на осуществление полномочий в отрасли "Культура"</t>
  </si>
  <si>
    <t>999 46 00</t>
  </si>
  <si>
    <t>Потребность на 2015 г</t>
  </si>
  <si>
    <t>Потребность на 2016 г</t>
  </si>
  <si>
    <t>Потребность на 2017 г</t>
  </si>
  <si>
    <t>Примечание</t>
  </si>
  <si>
    <t>Всего расходов</t>
  </si>
  <si>
    <t>Заработная плата главы</t>
  </si>
  <si>
    <t>Заработная плата специалиста, тех персонала</t>
  </si>
  <si>
    <t>услуги связи</t>
  </si>
  <si>
    <t>ГСМ, дрова, зап.части, э/энергия, расходы за услуги информационного характера</t>
  </si>
  <si>
    <t>Земельный налог</t>
  </si>
  <si>
    <t>Транспортный налог, НДС, НВОС,членский взнос АСМО</t>
  </si>
  <si>
    <t>Заработная плата специалиста ВУС</t>
  </si>
  <si>
    <t>Расходы при ЧС</t>
  </si>
  <si>
    <t>ГСМ</t>
  </si>
  <si>
    <t>Акарицидная обработка, дератизация, лабораторное исследование воды, уборка мусора</t>
  </si>
  <si>
    <t>Специалист                         Рампилова Х.И.</t>
  </si>
  <si>
    <t>Смета расходов по бюджету на 2015-2017 гг. по МО СП "Усть-Киранское"</t>
  </si>
  <si>
    <t>Дошкольное образование</t>
  </si>
  <si>
    <t>Оздоровление детей</t>
  </si>
  <si>
    <t>Другие вопросы в области образования</t>
  </si>
  <si>
    <t>Бюджетные инвестиции</t>
  </si>
  <si>
    <t>Другие вопросы в области жилищно-коммунального хозяйства</t>
  </si>
  <si>
    <t>Осуществление государственных полномочий по образованию и организации деятельности по опеке и попечительству в Республике Бурятия</t>
  </si>
  <si>
    <t>Мероприятия по проведению оздоровительной компании детей</t>
  </si>
  <si>
    <t>Осуществление государственных полномочий по хранению, формированию, учету и использованию архивного фонда Республики Бурятия</t>
  </si>
  <si>
    <t>510</t>
  </si>
  <si>
    <t>Другие вопросы в области национальной экономики</t>
  </si>
  <si>
    <t>Осуществление государственных полномочий по созданию и организации деятельности административных комиссий</t>
  </si>
  <si>
    <t>Периодическая печать и издательства</t>
  </si>
  <si>
    <t>Осуществление  полномочий по архитектуре</t>
  </si>
  <si>
    <t>Осуществление полномочий по земельным вопросам</t>
  </si>
  <si>
    <t>Развитие общественной инфраструктуры муниципальных образований</t>
  </si>
  <si>
    <t>Обеспечение профессиональной переподготовки, повышения квалификации глав муниципальных образований и муниципальных служащих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</si>
  <si>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</si>
  <si>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</si>
  <si>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13</t>
  </si>
  <si>
    <t>Межбюджетные трансферты</t>
  </si>
  <si>
    <t>Осуществление отдельных государственных полномочий по уведомительной регистрации коллективных договор</t>
  </si>
  <si>
    <t>Прочие  межбюджетные трансферты  общего характера</t>
  </si>
  <si>
    <t>Ежемесячное денежное вознаграждение за классное руководство</t>
  </si>
  <si>
    <t>Массовый спорт</t>
  </si>
  <si>
    <t>Общее образование</t>
  </si>
  <si>
    <t>Профессиональная подготовка, переподготовка и повышение квалификации</t>
  </si>
  <si>
    <t>Увеличение фондов оплаты труда основного персонала отрасли "Культура"</t>
  </si>
  <si>
    <t>Увеличение фондов оплаты труда воспитателей муниципальных дошкольных учреждений</t>
  </si>
  <si>
    <t>Осуществление государственных полномочий по расчету и предоставлению дотаций поселениям</t>
  </si>
  <si>
    <t>Оздоровление детей за исключением детей, находящихся в трудной жизненной ситуации</t>
  </si>
  <si>
    <t>Иные межбюджетные трансферты</t>
  </si>
  <si>
    <t>121</t>
  </si>
  <si>
    <t>Повышение эффективности бюджетных расходов до 2014 года</t>
  </si>
  <si>
    <t>244</t>
  </si>
  <si>
    <t xml:space="preserve">Иные межбюджетные трансферты </t>
  </si>
  <si>
    <t>851</t>
  </si>
  <si>
    <t>Исполнение судебных актов</t>
  </si>
  <si>
    <t>830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</si>
  <si>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сообщении(кроме железнодорожного транспорта)</t>
  </si>
  <si>
    <t>Уплата налога на имущество организаций и земельного налога</t>
  </si>
  <si>
    <t>870</t>
  </si>
  <si>
    <t>122</t>
  </si>
  <si>
    <t>Закупка товаров, работ, услуг в сфере информационно-коммуникационных технологий</t>
  </si>
  <si>
    <t>242</t>
  </si>
  <si>
    <t>Осуществление государственных полномочий по организации деятельности комиссий по делам несовершеннолетних и защите их прав в Республике Бурятия</t>
  </si>
  <si>
    <t>Топливно-энергетический комплекс</t>
  </si>
  <si>
    <t>611</t>
  </si>
  <si>
    <t>621</t>
  </si>
  <si>
    <t>Организация горячего питания детей, обучающихся в муниципальных  общеобразовательных учреждениях</t>
  </si>
  <si>
    <t>Уплата налога на имущество  организаций и земельного налога</t>
  </si>
  <si>
    <t>Финансирование общеобразовательных учреждений в части реализации ими государственного стандарта общего образования</t>
  </si>
  <si>
    <t>Субсидии, за исключением субсидий на софинансирование объектов капитального строительства муниципальной собственности</t>
  </si>
  <si>
    <t>Администрирование передаваемого отдельного государственного полномочия по поддержке сельскохозяйственного производства  органам местного самоуправления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</si>
  <si>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</si>
  <si>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540</t>
  </si>
  <si>
    <t>Резервный фонд финансирования непредвиденных расходов администрации</t>
  </si>
  <si>
    <t>Строительство районного Дома культуры на 180 мест в с.Мухоршибирь Мухоршибирского района</t>
  </si>
  <si>
    <t>99 9 8100</t>
  </si>
  <si>
    <t>99 9 8101</t>
  </si>
  <si>
    <t>99 9 8200</t>
  </si>
  <si>
    <t>Доплаты к пенсиям  муниципальных служащих</t>
  </si>
  <si>
    <t>Руководство и управление в сфере установленных функций 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</si>
  <si>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</si>
  <si>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9 ХХХХ</t>
  </si>
  <si>
    <t>Выравнивание бюджетной обеспеченности поселений из районного фонда финансовой поддержки</t>
  </si>
  <si>
    <t>Приложение 9</t>
  </si>
  <si>
    <t>Выполнение других обязательств муниципального образования</t>
  </si>
  <si>
    <t>Уплата налога на имущество  организаций  и земельного налога</t>
  </si>
  <si>
    <t>Обеспечение первоочередных расходов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</si>
  <si>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</si>
  <si>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</si>
  <si>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</si>
  <si>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</si>
  <si>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</si>
  <si>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</si>
  <si>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</si>
  <si>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</si>
  <si>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</si>
  <si>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</si>
  <si>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Дотации</t>
  </si>
  <si>
    <t>800</t>
  </si>
  <si>
    <t>Иные бюджетные ассигнования</t>
  </si>
  <si>
    <t>600</t>
  </si>
  <si>
    <t>610</t>
  </si>
  <si>
    <t>612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</si>
  <si>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</si>
  <si>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</si>
  <si>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</si>
  <si>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Дорожное хозяйство (дорожные фонды)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</si>
  <si>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</si>
  <si>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</si>
  <si>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</si>
  <si>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400</t>
  </si>
  <si>
    <t>410</t>
  </si>
  <si>
    <t>414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</si>
  <si>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</si>
  <si>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</si>
  <si>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Резервные средства</t>
  </si>
  <si>
    <t>Резервные фонды местной администрации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</si>
  <si>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</si>
  <si>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</si>
  <si>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320</t>
  </si>
  <si>
    <t>Социальные выплаты гражданам, кроме публичных нормативных социальных выплат</t>
  </si>
  <si>
    <t>620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</si>
  <si>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</si>
  <si>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</si>
  <si>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</si>
  <si>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622</t>
  </si>
  <si>
    <t>110</t>
  </si>
  <si>
    <t>111</t>
  </si>
  <si>
    <t>Расходы на выплаты персоналу казенных учреждений</t>
  </si>
  <si>
    <t>99 9 8103</t>
  </si>
  <si>
    <t>Развитие малого предпринимательства в МО «Мухоршибирский район» на 2008–2014 годы</t>
  </si>
  <si>
    <t>Развитие информационной системы управления муниципальными  финансами</t>
  </si>
  <si>
    <t>10 0 0000</t>
  </si>
  <si>
    <t>99 9 6100</t>
  </si>
  <si>
    <t>99 9 6000</t>
  </si>
  <si>
    <t>Межбюджетные трансферты бюджетам муниципальных образований поселений</t>
  </si>
  <si>
    <t xml:space="preserve">Дотации </t>
  </si>
  <si>
    <t>99 9 6101</t>
  </si>
  <si>
    <t>99 9 6200</t>
  </si>
  <si>
    <t>99 9 6201</t>
  </si>
  <si>
    <t>99 9 6202</t>
  </si>
  <si>
    <t>99 9 8300</t>
  </si>
  <si>
    <t>99 9 8301</t>
  </si>
  <si>
    <t xml:space="preserve">Содержание автомобильных дорог общего пользования местного значения </t>
  </si>
  <si>
    <t xml:space="preserve">Расходы на выполнение других функций органов местного самоуправления </t>
  </si>
  <si>
    <t>99 9 8500</t>
  </si>
  <si>
    <t>99 9 8102</t>
  </si>
  <si>
    <t>99 9 8501</t>
  </si>
  <si>
    <t>Расходы на обеспечение функционирования высшего должностного лица муниципального образования</t>
  </si>
  <si>
    <t>Расходы на обеспечение функционирования председателя представительного органа муниципального образования</t>
  </si>
  <si>
    <t>99 9 8104</t>
  </si>
  <si>
    <t>Расходы, связанные с осуществлением  депутатских полномочий</t>
  </si>
  <si>
    <t>99 9 8105</t>
  </si>
  <si>
    <t>Расходы на обеспечение функционирования руководителя контрольно-счетной палаты муниципального образования и его заместителей</t>
  </si>
  <si>
    <t>99 9 8240</t>
  </si>
  <si>
    <t>99 9 8311</t>
  </si>
  <si>
    <t xml:space="preserve">Комплектование книжных фондов библиотек муниципальных образований </t>
  </si>
  <si>
    <t>99 9 8302</t>
  </si>
  <si>
    <t>99 9 8303</t>
  </si>
  <si>
    <t>99 9 8304</t>
  </si>
  <si>
    <t>Расходы на обеспечение деятельности (оказание услуг) детских дошкольных учреждений</t>
  </si>
  <si>
    <t>Расходы на обеспечение деятельности (оказание услуг) общеобразовательных учреждений</t>
  </si>
  <si>
    <t>Расходы на обеспечение деятельности (оказание услуг) общеобразовательных учреждений дополнительного образования</t>
  </si>
  <si>
    <t>Расходы на обеспечение деятельности (оказание услуг) учреждений культуры (дома культуры, другие учреждения культуры)</t>
  </si>
  <si>
    <t>Расходы на обеспечение деятельности (оказание услуг) учреждений культуры (библиотеки)</t>
  </si>
  <si>
    <t>«Усть-Киранское» на 2015 год и на плановый период 2016 и 2017 годов»</t>
  </si>
  <si>
    <t>«Усть-Киранское»  на 2015год и на плановый период 2016 и 2017 годов»</t>
  </si>
  <si>
    <t>Источники финансирования дефицита местного бюджета на 2016 - 2017 годы</t>
  </si>
  <si>
    <t>Источники финансирования дефицита местного бюджета на 2015 год</t>
  </si>
  <si>
    <t>Ведомственная структура расходов местного бюджета на 2016-2017 годы</t>
  </si>
  <si>
    <t>2016</t>
  </si>
  <si>
    <t>2017</t>
  </si>
  <si>
    <t>Ведомственная структура расходов местного бюджета на 2015 год</t>
  </si>
  <si>
    <t>B пределах общего объема расходов, установленного статьей 1 настоящего Решения, распределение бюджетных ассигнований по разделам и подразделам, классификации расходов бюджетов на 2016 - 2017 годы</t>
  </si>
  <si>
    <t>B пределах общего объема расходов, установленного статьей 1 настоящего Решения, распределение бюджетных ассигнований по разделам и подразделам, классификации расходов бюджетов на 2015 год</t>
  </si>
  <si>
    <t>Объем безвозмездных поступлений на 2016- 2017 годы</t>
  </si>
  <si>
    <t>Объем безвозмездных поступлений на 2015 год</t>
  </si>
  <si>
    <t>Налоговые и неналоговые доходы местного бюджета на 2016-2017 годы</t>
  </si>
  <si>
    <t>Налоговые и неналоговые доходы местного бюджета на 2015 год</t>
  </si>
  <si>
    <t>Mежбюджетные трансферты на осуществление части полномочий по решению вопросов местного значения</t>
  </si>
  <si>
    <t xml:space="preserve">01 03 01 00 10 0000 710 </t>
  </si>
  <si>
    <t>01 03 01 00 10 0000 810</t>
  </si>
  <si>
    <t>01 05 02 01 10 0000 510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</si>
  <si>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«Кяхтинский район»</t>
  </si>
  <si>
    <t xml:space="preserve">Перечень главных администраторов   доходов местного   бюджета – органов местного самоуправления МО сельское  поселение «Усть-Киранское» и закрепляемые за ними виды доходов </t>
  </si>
  <si>
    <t>1 03 02000 01 0000 110</t>
  </si>
  <si>
    <t>Акцизы по подакцизным товарам (продукции), производимым на территории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</si>
  <si>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</si>
  <si>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обеспечение деятельности (оказание услуг) муниципальных учреждений (учебно - методические кабинеты, централизованные бухгалтерии)</t>
  </si>
  <si>
    <t>99 9 8600</t>
  </si>
  <si>
    <t xml:space="preserve">Софинансирование расходов на обеспечение деятельности (оказание услуг) районного Дома культуры </t>
  </si>
  <si>
    <t>99 9 6203</t>
  </si>
  <si>
    <t>Повышение безопасности дорожного движения в муниципальном образовании «Мухоршибирский район» на 2012-2016 годы</t>
  </si>
  <si>
    <t>Энергосбережение и повышение энергоэффективности в Мухоршибирском районе до 2020 года</t>
  </si>
  <si>
    <t>Одаренные дети на 2011-2015 годы</t>
  </si>
  <si>
    <t>Профилактика преступлений и иных правонарушений в Мухоршибирском районе на 2011-2015 годы</t>
  </si>
  <si>
    <t xml:space="preserve"> Комплексные меры противодействия злоупотреблением наркотиками и их незаконному обороту на 2012-2014 годы  </t>
  </si>
  <si>
    <t>11 0 0000</t>
  </si>
  <si>
    <t>12 0 0000</t>
  </si>
  <si>
    <t>Сокращение очагов произрастания дикорастущей конопли, как основного источника производства наркотиков растительного происхождения</t>
  </si>
  <si>
    <t>Снижение уровня аварийности и травматизма на дорогах района</t>
  </si>
  <si>
    <t>99 9 8601</t>
  </si>
  <si>
    <t>99 9 8602</t>
  </si>
  <si>
    <t>99 9 8603</t>
  </si>
  <si>
    <t>99 9 8230</t>
  </si>
  <si>
    <t>99 9 8359</t>
  </si>
  <si>
    <t>99 9 8159</t>
  </si>
  <si>
    <t>Расходы на реализацию мероприятий в области социальной политики</t>
  </si>
  <si>
    <t>Расходы на проведение мероприятий для детей и молодежи</t>
  </si>
  <si>
    <t>Развитие печатного СМИ МО «Мухоршибирский район» - МУ «Редакция газеты «Земля Мухоршибирская» на 2012-2014 годы</t>
  </si>
  <si>
    <t>Расходы на содержание инструкторов по физической культуре и спорту</t>
  </si>
  <si>
    <t>99 9 8312</t>
  </si>
  <si>
    <t>Расходы, связанные с осуществлением полномочий по контрольно-счетной палате</t>
  </si>
  <si>
    <t>99 9 8250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</si>
  <si>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</t>
  </si>
  <si>
    <t>На увеличение фонда оплаты труда педагогических работников муниципальных учреждений дополнительного образования</t>
  </si>
  <si>
    <t>На доведение средней заработной платы педагогических работников дополнительного образования муниципальных учреждений отрасли "Культура" до достижения прогнозной в 2012 году средней заработной платы в экономике Республики Бурятия</t>
  </si>
  <si>
    <t>99 9 ХХХХ (*)</t>
  </si>
  <si>
    <t>99 9 8260</t>
  </si>
  <si>
    <t>99 9 8270</t>
  </si>
  <si>
    <t>Прочие мероприятия, связанные с выполнением обязательств органов местного самоуправления</t>
  </si>
  <si>
    <t>99 9 8220</t>
  </si>
  <si>
    <t xml:space="preserve">Расходы на проведение мероприятий в области физической культуры и  спорта </t>
  </si>
  <si>
    <t>99 9 8290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</si>
  <si>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</si>
  <si>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учреждений хозяйственного обслуживания</t>
  </si>
  <si>
    <t>01 0 0000</t>
  </si>
  <si>
    <t>МКУ Администрация МО СП "Усть-Киранское" Кяхтинского района РБ</t>
  </si>
  <si>
    <t>Муниципальное образование сельское поселение "Усть-Киранское" Кяхтинского района Республики Бурятия</t>
  </si>
  <si>
    <t>Администрация сельского  поселения "Усть-Киранское"</t>
  </si>
  <si>
    <t>Усть-Киранское</t>
  </si>
  <si>
    <t>02 0 0000</t>
  </si>
  <si>
    <t>02 0 0400</t>
  </si>
  <si>
    <t>03 0 0000</t>
  </si>
  <si>
    <t>03 0 0700</t>
  </si>
  <si>
    <t>04 0 0000</t>
  </si>
  <si>
    <t>05 0 0000</t>
  </si>
  <si>
    <t>06 0 0000</t>
  </si>
  <si>
    <t>07 0 0000</t>
  </si>
  <si>
    <t>08 0 0000</t>
  </si>
  <si>
    <t>09 0 0000</t>
  </si>
  <si>
    <t xml:space="preserve">Расходы на обеспечение функций  органов местного самоуправления </t>
  </si>
  <si>
    <t>321</t>
  </si>
  <si>
    <t>Пособия, компенсации и иные социальные выплаты гражданам, кроме публичных нормативных обязательств</t>
  </si>
  <si>
    <t>12 0 ХХХХ</t>
  </si>
  <si>
    <t>10 0 ХХХХ</t>
  </si>
  <si>
    <t>05 0 ХХХХ</t>
  </si>
  <si>
    <t>06 1 0000</t>
  </si>
  <si>
    <t>06 1 ХХХХ</t>
  </si>
  <si>
    <t xml:space="preserve">Расходы на обеспечение деятельности (оказание услуг) муниципальных учреждений </t>
  </si>
  <si>
    <t>99 9 8280</t>
  </si>
  <si>
    <t>04 0 ХХХХ</t>
  </si>
  <si>
    <t>07 0 ХХХХ</t>
  </si>
  <si>
    <t>09 0 ХХХХ</t>
  </si>
  <si>
    <t>01 0  0100</t>
  </si>
  <si>
    <t>11 0 ХХХХ</t>
  </si>
  <si>
    <t>08 0 ХХХХ</t>
  </si>
  <si>
    <t>Программа создания и сохранения рабочих мест в МО «Мухоршибирский район» на 2011-2013 годы</t>
  </si>
  <si>
    <t>1 16 90050 10 6000 140</t>
  </si>
  <si>
    <t>Управление Федерального казначейства</t>
  </si>
  <si>
    <t>Управление Федеральной налоговой службы по Республике Бурятия</t>
  </si>
  <si>
    <t>1 01 02010 01 0000 110</t>
  </si>
  <si>
    <t>1 01 02030 01 0000 110</t>
  </si>
  <si>
    <t>1 01 02040 01 0000 110</t>
  </si>
  <si>
    <t>1 05 03010 01 0000 110</t>
  </si>
  <si>
    <t>1 05 03020 01 0000 110</t>
  </si>
  <si>
    <t xml:space="preserve"> 1 06 06013 10 0000 110</t>
  </si>
  <si>
    <t xml:space="preserve"> 1 06 06023 10 0000 110</t>
  </si>
  <si>
    <t>1 08 04020 01 1000 110</t>
  </si>
  <si>
    <t xml:space="preserve"> 1 11 05025 10 0000 120</t>
  </si>
  <si>
    <t xml:space="preserve"> 1 11 05035 10 0000 120</t>
  </si>
  <si>
    <t>1 13 02995 10 0000 130</t>
  </si>
  <si>
    <t>1 16 32000 10 0000 140</t>
  </si>
  <si>
    <t>1 17 14030 10 0000 180</t>
  </si>
  <si>
    <t>Средства самообложения граждан, зачисляемые в бюджеты поселений</t>
  </si>
  <si>
    <t>2 02 01001 10 0000 151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</si>
  <si>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</si>
  <si>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</si>
  <si>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2 07 05030 10 0000 180</t>
  </si>
  <si>
    <t>Прочие безвозмездные поступления в бюджеты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</si>
  <si>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</si>
  <si>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</si>
  <si>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1 11 05013 10 0000 120</t>
  </si>
  <si>
    <t>МКУ Финансовое управление Администрации МО "Кяхтинский район" Кяхтинского района РБ</t>
  </si>
  <si>
    <t>2 08 05000 10 0000 151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</si>
  <si>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</si>
  <si>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Администрирование  передаваемых  органам  местного самоуправления государственных  полномочий  по Закону  Республики Бурятия  от 8 июля 2008г № 394-IV «О наделении  органов  местного  самоуправления  муниципальных районов  и городских округов в Республике Бурятия отдельными  государственными полномочиями в области образования</t>
  </si>
  <si>
    <t>Приложение 1</t>
  </si>
  <si>
    <t>№ п/п</t>
  </si>
  <si>
    <t>Код бюджетной классификации Российской Федерации</t>
  </si>
  <si>
    <t>главного администратора доходов</t>
  </si>
  <si>
    <t>Приложение 2</t>
  </si>
  <si>
    <t>доходов местного бюджета МР (ГО)</t>
  </si>
  <si>
    <t>… n</t>
  </si>
  <si>
    <t>Приложение 3</t>
  </si>
  <si>
    <t xml:space="preserve">Перечень главных администраторов источников финансирования дефицита местного бюджета </t>
  </si>
  <si>
    <t>источников финансирования дефицита бюджета МР (ГО)</t>
  </si>
  <si>
    <t xml:space="preserve">администратора источников финансирования дефицита бюджета </t>
  </si>
  <si>
    <t>Приложение 6</t>
  </si>
  <si>
    <t>(тыс. рублей)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</si>
  <si>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</si>
  <si>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</si>
  <si>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</si>
  <si>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2 02 02000 00 0000 151</t>
  </si>
  <si>
    <t>2 02 03000 00 0000 151</t>
  </si>
  <si>
    <t>2 02 04000 00 0000 151</t>
  </si>
  <si>
    <t>Приложение 4</t>
  </si>
  <si>
    <t>Код ГРБС</t>
  </si>
  <si>
    <t>Код вида дохода</t>
  </si>
  <si>
    <t>Субсидии бюджетам бюджетной системы Российской Федерации (межбюджетные субсидии)</t>
  </si>
  <si>
    <t>…</t>
  </si>
  <si>
    <t xml:space="preserve">Иные межбюджетные трансферты
</t>
  </si>
  <si>
    <t>Приложение 5</t>
  </si>
  <si>
    <t>Плановый период</t>
  </si>
  <si>
    <t xml:space="preserve">Код </t>
  </si>
  <si>
    <t>Подраздел-</t>
  </si>
  <si>
    <t>Вид расходов</t>
  </si>
  <si>
    <t>Наименование главного администратора источников финансирования дефицита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</si>
  <si>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</si>
  <si>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</si>
  <si>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</si>
  <si>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</si>
  <si>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</si>
  <si>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</si>
  <si>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</si>
  <si>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</si>
  <si>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</si>
  <si>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</si>
  <si>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</si>
  <si>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</si>
  <si>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</si>
  <si>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</si>
  <si>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</si>
  <si>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</si>
  <si>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Комплексные меры противодействия злоупотреблению наркотиками и их незаконному обороту в Республике Бурятия на 2012-2015 годы</t>
  </si>
  <si>
    <t>Государственная и муниципальная поддержка граждан, нуждающихся в улучшении жилищных условий в Мухоршибирском районе</t>
  </si>
  <si>
    <t>Жилище Мухоршибирского района на 2011-2015 годы</t>
  </si>
  <si>
    <t>Осуществление отдельного государственного полномочия по поддержке сельскохозяйственного производства за счет республиканских средств</t>
  </si>
  <si>
    <t>Содержание инструкторов по физической культуре и спорту</t>
  </si>
  <si>
    <t>На увеличение фонда оплаты труда педагогических работников дошкольных учреждений</t>
  </si>
  <si>
    <t>Программа содействия занятости населения в МО «Мухоршибирский район» на 2013-2015 годы</t>
  </si>
  <si>
    <t xml:space="preserve">Семья и дети Мухоршибирского района на 2011-2016 годы </t>
  </si>
  <si>
    <t>Приложение 7</t>
  </si>
  <si>
    <t>Приложение 8</t>
  </si>
  <si>
    <t>Условно утвержденные расходы</t>
  </si>
  <si>
    <t>Код</t>
  </si>
  <si>
    <t>сумма</t>
  </si>
  <si>
    <t>Бюджетные кредиты от других бюджетов бюджетной системы Российской Федерации</t>
  </si>
  <si>
    <t>Итого</t>
  </si>
  <si>
    <t>Приложение 10</t>
  </si>
  <si>
    <t>Приложение 11</t>
  </si>
  <si>
    <t>06  2 0000</t>
  </si>
  <si>
    <t>06  2 ХХХХ</t>
  </si>
  <si>
    <t>Прочие мероприятия , связанные с выполнением обязательств органов местного самоуправления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</si>
  <si>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</si>
  <si>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</si>
  <si>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Градостроительное планирование развития территорий муниципальных образований Мухоршибирского района</t>
  </si>
  <si>
    <t>ГРБС</t>
  </si>
  <si>
    <t>01 02 00 00 10 0000 710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</si>
  <si>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</si>
  <si>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</si>
  <si>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Получение кредитов от кредитных организаций бюджетам поселений в валюте Российской Федерации</t>
  </si>
  <si>
    <t>Получение кредитов от других бюджетов бюджетной системы Российской Федерации в валюте Российской Федерации</t>
  </si>
  <si>
    <t>Погашение бюджетам поселений кредитов от других бюджетов бюджетной системы Российской Федерации в валюте Российской Федерации</t>
  </si>
  <si>
    <t>01 06 05 01 10 0000 640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</si>
  <si>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</si>
  <si>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</si>
  <si>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</si>
  <si>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«О бюджете муниципального образования  сельское  поселение</t>
  </si>
  <si>
    <t>ГАД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</si>
  <si>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</si>
  <si>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</si>
  <si>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</si>
  <si>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</si>
  <si>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</si>
  <si>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</si>
  <si>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</si>
  <si>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</si>
  <si>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</si>
  <si>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</si>
  <si>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</si>
  <si>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</si>
  <si>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</si>
  <si>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</si>
  <si>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</si>
  <si>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</si>
  <si>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</si>
  <si>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</si>
  <si>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</si>
  <si>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</si>
  <si>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</si>
  <si>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Приложение 12</t>
  </si>
  <si>
    <t>Приложение 13</t>
  </si>
  <si>
    <t>«О бюджете муниципального образования  сельское поселение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</si>
  <si>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</si>
  <si>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</si>
  <si>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</si>
  <si>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</si>
  <si>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</si>
  <si>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</si>
  <si>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</si>
  <si>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Mежбюджетные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</si>
  <si>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Прочие безвозмездные поступления в бюджеты поселений от бюджетов муниципальных районов</t>
  </si>
  <si>
    <t xml:space="preserve">2 02 09054 10 0000 151 </t>
  </si>
  <si>
    <t>999 45 00</t>
  </si>
  <si>
    <t>Межбюджетные трансферты на осуществление части полномочий по землям сельскохозяйственного назначения</t>
  </si>
  <si>
    <t>Межбюджетные трансферты на осуществление части полномочий по градостроительной  деятельности</t>
  </si>
  <si>
    <t>2 02 09000 00 0000 151</t>
  </si>
  <si>
    <t>Прочие безвозмездные поступления от других бюджетов бюджетной системы</t>
  </si>
  <si>
    <t xml:space="preserve">01 </t>
  </si>
  <si>
    <t xml:space="preserve">999 44 00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</si>
  <si>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</si>
  <si>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</si>
  <si>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</si>
  <si>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</si>
  <si>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Межбюджетные трансферты на деятельность Контрольно-счетной палаты</t>
  </si>
  <si>
    <t>999 44 00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</si>
  <si>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</si>
  <si>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</si>
  <si>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</si>
  <si>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</si>
  <si>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Федеральная служба по надзору в сфере защиты прав потребителей и благополучия человека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</si>
  <si>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</si>
  <si>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</si>
  <si>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</si>
  <si>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</si>
  <si>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</si>
  <si>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</si>
  <si>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</si>
  <si>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</si>
  <si>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</si>
  <si>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</si>
  <si>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</si>
  <si>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</si>
  <si>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МКУ Администрация МО "Кяхтинский район" Кяхтинского района РБ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</si>
  <si>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</si>
  <si>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Наименование </t>
  </si>
  <si>
    <t>КОД</t>
  </si>
  <si>
    <t>Функционирование высшего должностного лица субьекта Российской Федерации и органа местного самоуправления</t>
  </si>
  <si>
    <t>999 81 00</t>
  </si>
  <si>
    <t>999 81 01</t>
  </si>
  <si>
    <t xml:space="preserve">Фонд оплаты труда государственных (муниципальных) органов и взносы по обязательному социальному страхованию
</t>
  </si>
  <si>
    <t>999 81 02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</si>
  <si>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</si>
  <si>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</si>
  <si>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>852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</si>
  <si>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</si>
  <si>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999 40 00</t>
  </si>
  <si>
    <t xml:space="preserve">000 </t>
  </si>
  <si>
    <t>Межбюджетные трансферты на осуществление части полномочий по формированию и исполнению бюджета поселения</t>
  </si>
  <si>
    <t>999 41 00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</si>
  <si>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</si>
  <si>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999 8102</t>
  </si>
  <si>
    <t>Обеспечение проведения выборов и референдумов</t>
  </si>
  <si>
    <t>Проведение выборов и референдумов</t>
  </si>
  <si>
    <t>999 8800</t>
  </si>
  <si>
    <t>Проведение выборов в представительные органы муниципального образования</t>
  </si>
  <si>
    <t>999 8801</t>
  </si>
  <si>
    <t>Проведение выборов главы муниципального образования</t>
  </si>
  <si>
    <t>999 8802</t>
  </si>
  <si>
    <t>Резервные фонды местной администраций</t>
  </si>
  <si>
    <t>999 8600</t>
  </si>
  <si>
    <t>999 8601</t>
  </si>
  <si>
    <t>999 8602</t>
  </si>
</sst>
</file>

<file path=xl/styles.xml><?xml version="1.0" encoding="utf-8"?>
<styleSheet xmlns="http://schemas.openxmlformats.org/spreadsheetml/2006/main">
  <numFmts count="33">
    <numFmt numFmtId="5" formatCode="#,##0&quot;а.&quot;;\-#,##0&quot;а.&quot;"/>
    <numFmt numFmtId="6" formatCode="#,##0&quot;а.&quot;;[Red]\-#,##0&quot;а.&quot;"/>
    <numFmt numFmtId="7" formatCode="#,##0.00&quot;а.&quot;;\-#,##0.00&quot;а.&quot;"/>
    <numFmt numFmtId="8" formatCode="#,##0.00&quot;а.&quot;;[Red]\-#,##0.00&quot;а.&quot;"/>
    <numFmt numFmtId="42" formatCode="_-* #,##0&quot;а.&quot;_-;\-* #,##0&quot;а.&quot;_-;_-* &quot;-&quot;&quot;а.&quot;_-;_-@_-"/>
    <numFmt numFmtId="41" formatCode="_-* #,##0_а_._-;\-* #,##0_а_._-;_-* &quot;-&quot;_а_._-;_-@_-"/>
    <numFmt numFmtId="44" formatCode="_-* #,##0.00&quot;а.&quot;_-;\-* #,##0.00&quot;а.&quot;_-;_-* &quot;-&quot;??&quot;а.&quot;_-;_-@_-"/>
    <numFmt numFmtId="43" formatCode="_-* #,##0.00_а_._-;\-* #,##0.00_а_._-;_-* &quot;-&quot;??_а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0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0"/>
    <numFmt numFmtId="181" formatCode="0.000000"/>
    <numFmt numFmtId="182" formatCode="#,##0.00000"/>
    <numFmt numFmtId="183" formatCode="#,##0.0000"/>
    <numFmt numFmtId="184" formatCode="#,##0.000"/>
    <numFmt numFmtId="185" formatCode="#,##0.0"/>
    <numFmt numFmtId="186" formatCode="_-* #,##0.0_р_._-;\-* #,##0.0_р_._-;_-* &quot;-&quot;??_р_._-;_-@_-"/>
    <numFmt numFmtId="187" formatCode="_-* #,##0.0_р_._-;\-* #,##0.0_р_._-;_-* &quot;-&quot;?_р_._-;_-@_-"/>
    <numFmt numFmtId="188" formatCode="#,##0.0_ ;\-#,##0.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53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6" fillId="25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left" vertical="center" wrapText="1"/>
    </xf>
    <xf numFmtId="0" fontId="8" fillId="26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8" fillId="25" borderId="10" xfId="0" applyFont="1" applyFill="1" applyBorder="1" applyAlignment="1">
      <alignment wrapText="1"/>
    </xf>
    <xf numFmtId="49" fontId="8" fillId="25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25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4" borderId="10" xfId="54" applyFont="1" applyFill="1" applyBorder="1" applyAlignment="1">
      <alignment horizontal="left" vertical="center" wrapText="1"/>
      <protection/>
    </xf>
    <xf numFmtId="49" fontId="4" fillId="4" borderId="10" xfId="0" applyNumberFormat="1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4" borderId="10" xfId="54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4" fillId="4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wrapText="1"/>
    </xf>
    <xf numFmtId="0" fontId="15" fillId="0" borderId="10" xfId="54" applyFont="1" applyFill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center" wrapText="1"/>
      <protection/>
    </xf>
    <xf numFmtId="4" fontId="6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 wrapText="1"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179" fontId="8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17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3" fontId="6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26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17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79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4" borderId="10" xfId="54" applyNumberFormat="1" applyFont="1" applyFill="1" applyBorder="1" applyAlignment="1">
      <alignment horizontal="center" vertical="center" wrapText="1"/>
      <protection/>
    </xf>
    <xf numFmtId="179" fontId="5" fillId="0" borderId="10" xfId="0" applyNumberFormat="1" applyFont="1" applyFill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/>
    </xf>
    <xf numFmtId="179" fontId="4" fillId="4" borderId="10" xfId="54" applyNumberFormat="1" applyFont="1" applyFill="1" applyBorder="1" applyAlignment="1">
      <alignment horizontal="center" vertical="center" wrapText="1"/>
      <protection/>
    </xf>
    <xf numFmtId="179" fontId="4" fillId="0" borderId="10" xfId="54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left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5" fillId="4" borderId="10" xfId="54" applyFont="1" applyFill="1" applyBorder="1" applyAlignment="1">
      <alignment horizontal="left" vertical="center" wrapText="1"/>
      <protection/>
    </xf>
    <xf numFmtId="0" fontId="5" fillId="4" borderId="10" xfId="54" applyFont="1" applyFill="1" applyBorder="1" applyAlignment="1">
      <alignment horizontal="center" vertical="center" wrapText="1"/>
      <protection/>
    </xf>
    <xf numFmtId="49" fontId="5" fillId="4" borderId="10" xfId="54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Border="1" applyAlignment="1">
      <alignment horizontal="center"/>
    </xf>
    <xf numFmtId="179" fontId="5" fillId="4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/>
    </xf>
    <xf numFmtId="179" fontId="6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179" fontId="5" fillId="0" borderId="10" xfId="54" applyNumberFormat="1" applyFont="1" applyFill="1" applyBorder="1" applyAlignment="1">
      <alignment horizontal="center" vertical="center" wrapText="1"/>
      <protection/>
    </xf>
    <xf numFmtId="0" fontId="8" fillId="26" borderId="10" xfId="0" applyFont="1" applyFill="1" applyBorder="1" applyAlignment="1">
      <alignment wrapText="1"/>
    </xf>
    <xf numFmtId="4" fontId="8" fillId="25" borderId="10" xfId="0" applyNumberFormat="1" applyFont="1" applyFill="1" applyBorder="1" applyAlignment="1">
      <alignment horizontal="center" vertical="center"/>
    </xf>
    <xf numFmtId="4" fontId="8" fillId="24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left" vertical="center" wrapText="1"/>
      <protection/>
    </xf>
    <xf numFmtId="179" fontId="4" fillId="0" borderId="0" xfId="0" applyNumberFormat="1" applyFont="1" applyAlignment="1">
      <alignment/>
    </xf>
    <xf numFmtId="173" fontId="6" fillId="0" borderId="12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2" xfId="54" applyFont="1" applyFill="1" applyBorder="1" applyAlignment="1">
      <alignment horizontal="left" vertical="center" wrapText="1"/>
      <protection/>
    </xf>
    <xf numFmtId="4" fontId="6" fillId="0" borderId="0" xfId="0" applyNumberFormat="1" applyFont="1" applyAlignment="1">
      <alignment/>
    </xf>
    <xf numFmtId="49" fontId="8" fillId="25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shrinkToFit="1"/>
    </xf>
    <xf numFmtId="4" fontId="9" fillId="0" borderId="10" xfId="0" applyNumberFormat="1" applyFont="1" applyFill="1" applyBorder="1" applyAlignment="1">
      <alignment horizontal="center" vertical="center" shrinkToFit="1"/>
    </xf>
    <xf numFmtId="49" fontId="8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4" fontId="6" fillId="24" borderId="10" xfId="0" applyNumberFormat="1" applyFont="1" applyFill="1" applyBorder="1" applyAlignment="1">
      <alignment horizontal="center" vertical="center"/>
    </xf>
    <xf numFmtId="49" fontId="11" fillId="25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8" fillId="24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185" fontId="8" fillId="25" borderId="10" xfId="0" applyNumberFormat="1" applyFont="1" applyFill="1" applyBorder="1" applyAlignment="1">
      <alignment horizontal="center" vertical="center"/>
    </xf>
    <xf numFmtId="0" fontId="6" fillId="0" borderId="11" xfId="53" applyFont="1" applyBorder="1" applyAlignment="1">
      <alignment vertical="center" wrapText="1"/>
      <protection/>
    </xf>
    <xf numFmtId="0" fontId="6" fillId="0" borderId="13" xfId="53" applyFont="1" applyBorder="1" applyAlignment="1">
      <alignment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42" applyFont="1" applyBorder="1" applyAlignment="1" applyProtection="1">
      <alignment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4" fontId="8" fillId="26" borderId="10" xfId="0" applyNumberFormat="1" applyFont="1" applyFill="1" applyBorder="1" applyAlignment="1">
      <alignment horizontal="center" vertical="center"/>
    </xf>
    <xf numFmtId="4" fontId="6" fillId="2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2F5D29D0FB3D71C5D1C454527EE4389878EB1C4D79F353132ED9C017E88210999D76E84DC63015CC" TargetMode="External" /><Relationship Id="rId2" Type="http://schemas.openxmlformats.org/officeDocument/2006/relationships/hyperlink" Target="consultantplus://offline/ref=92F5D29D0FB3D71C5D1C454527EE4389878EB1C4D79F353132ED9C017E88210999D76E86DC6311410D5FC" TargetMode="External" /><Relationship Id="rId3" Type="http://schemas.openxmlformats.org/officeDocument/2006/relationships/hyperlink" Target="consultantplus://offline/ref=92F5D29D0FB3D71C5D1C454527EE4389878EB1C4D79F353132ED9C017E88210999D76E82D96A0157C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2F5D29D0FB3D71C5D1C454527EE4389878EB1C4D79F353132ED9C017E88210999D76E84DC63015CC" TargetMode="External" /><Relationship Id="rId2" Type="http://schemas.openxmlformats.org/officeDocument/2006/relationships/hyperlink" Target="consultantplus://offline/ref=92F5D29D0FB3D71C5D1C454527EE4389878EB1C4D79F353132ED9C017E88210999D76E86DC6311410D5FC" TargetMode="External" /><Relationship Id="rId3" Type="http://schemas.openxmlformats.org/officeDocument/2006/relationships/hyperlink" Target="consultantplus://offline/ref=92F5D29D0FB3D71C5D1C454527EE4389878EB1C4D79F353132ED9C017E88210999D76E82D96A0157C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60" zoomScalePageLayoutView="0" workbookViewId="0" topLeftCell="A1">
      <selection activeCell="F10" sqref="F10"/>
    </sheetView>
  </sheetViews>
  <sheetFormatPr defaultColWidth="9.00390625" defaultRowHeight="12.75"/>
  <cols>
    <col min="1" max="1" width="5.25390625" style="29" customWidth="1"/>
    <col min="2" max="2" width="15.375" style="12" customWidth="1"/>
    <col min="3" max="3" width="28.125" style="12" customWidth="1"/>
    <col min="4" max="4" width="75.25390625" style="12" customWidth="1"/>
    <col min="5" max="16384" width="9.125" style="12" customWidth="1"/>
  </cols>
  <sheetData>
    <row r="1" ht="15.75">
      <c r="D1" s="56" t="s">
        <v>486</v>
      </c>
    </row>
    <row r="2" ht="15.75">
      <c r="D2" s="56" t="s">
        <v>101</v>
      </c>
    </row>
    <row r="3" ht="15.75">
      <c r="D3" s="56" t="s">
        <v>567</v>
      </c>
    </row>
    <row r="4" ht="15.75">
      <c r="D4" s="56" t="s">
        <v>364</v>
      </c>
    </row>
    <row r="5" ht="15.75">
      <c r="D5" s="56" t="s">
        <v>102</v>
      </c>
    </row>
    <row r="7" spans="1:7" ht="51" customHeight="1">
      <c r="A7" s="201" t="s">
        <v>382</v>
      </c>
      <c r="B7" s="201"/>
      <c r="C7" s="201"/>
      <c r="D7" s="201"/>
      <c r="E7" s="95"/>
      <c r="F7" s="95"/>
      <c r="G7" s="95"/>
    </row>
    <row r="8" spans="1:2" ht="13.5" customHeight="1">
      <c r="A8" s="12"/>
      <c r="B8" s="14"/>
    </row>
    <row r="9" spans="1:4" ht="33" customHeight="1">
      <c r="A9" s="202" t="s">
        <v>487</v>
      </c>
      <c r="B9" s="202" t="s">
        <v>488</v>
      </c>
      <c r="C9" s="202"/>
      <c r="D9" s="202" t="s">
        <v>165</v>
      </c>
    </row>
    <row r="10" spans="1:4" ht="47.25">
      <c r="A10" s="202"/>
      <c r="B10" s="2" t="s">
        <v>489</v>
      </c>
      <c r="C10" s="2" t="s">
        <v>491</v>
      </c>
      <c r="D10" s="202"/>
    </row>
    <row r="11" spans="1:4" ht="30" customHeight="1">
      <c r="A11" s="181">
        <v>1</v>
      </c>
      <c r="B11" s="206" t="s">
        <v>620</v>
      </c>
      <c r="C11" s="207"/>
      <c r="D11" s="208"/>
    </row>
    <row r="12" spans="1:4" ht="31.5">
      <c r="A12" s="182"/>
      <c r="B12" s="49">
        <v>141</v>
      </c>
      <c r="C12" s="96" t="s">
        <v>457</v>
      </c>
      <c r="D12" s="143" t="s">
        <v>621</v>
      </c>
    </row>
    <row r="13" spans="1:4" ht="15.75" customHeight="1" hidden="1">
      <c r="A13" s="183">
        <v>2</v>
      </c>
      <c r="B13" s="206" t="s">
        <v>458</v>
      </c>
      <c r="C13" s="207"/>
      <c r="D13" s="208"/>
    </row>
    <row r="14" spans="1:4" ht="63" hidden="1">
      <c r="A14" s="184"/>
      <c r="B14" s="52">
        <v>100</v>
      </c>
      <c r="C14" s="49" t="s">
        <v>161</v>
      </c>
      <c r="D14" s="144" t="s">
        <v>144</v>
      </c>
    </row>
    <row r="15" spans="1:4" ht="78.75" hidden="1">
      <c r="A15" s="184"/>
      <c r="B15" s="52">
        <v>100</v>
      </c>
      <c r="C15" s="49" t="s">
        <v>162</v>
      </c>
      <c r="D15" s="144" t="s">
        <v>145</v>
      </c>
    </row>
    <row r="16" spans="1:4" ht="63" hidden="1">
      <c r="A16" s="185"/>
      <c r="B16" s="52">
        <v>100</v>
      </c>
      <c r="C16" s="49" t="s">
        <v>163</v>
      </c>
      <c r="D16" s="144" t="s">
        <v>146</v>
      </c>
    </row>
    <row r="17" spans="1:4" ht="63" hidden="1">
      <c r="A17" s="184"/>
      <c r="B17" s="52">
        <v>100</v>
      </c>
      <c r="C17" s="49" t="s">
        <v>164</v>
      </c>
      <c r="D17" s="144" t="s">
        <v>147</v>
      </c>
    </row>
    <row r="18" spans="1:4" ht="15.75">
      <c r="A18" s="183">
        <v>2</v>
      </c>
      <c r="B18" s="203" t="s">
        <v>459</v>
      </c>
      <c r="C18" s="204"/>
      <c r="D18" s="205"/>
    </row>
    <row r="19" spans="1:4" ht="63">
      <c r="A19" s="184"/>
      <c r="B19" s="52">
        <v>182</v>
      </c>
      <c r="C19" s="96" t="s">
        <v>460</v>
      </c>
      <c r="D19" s="143" t="s">
        <v>622</v>
      </c>
    </row>
    <row r="20" spans="1:4" ht="94.5">
      <c r="A20" s="184"/>
      <c r="B20" s="52">
        <v>182</v>
      </c>
      <c r="C20" s="96" t="s">
        <v>158</v>
      </c>
      <c r="D20" s="143" t="s">
        <v>623</v>
      </c>
    </row>
    <row r="21" spans="1:4" ht="47.25">
      <c r="A21" s="184"/>
      <c r="B21" s="52">
        <v>182</v>
      </c>
      <c r="C21" s="96" t="s">
        <v>461</v>
      </c>
      <c r="D21" s="143" t="s">
        <v>624</v>
      </c>
    </row>
    <row r="22" spans="1:4" ht="78.75">
      <c r="A22" s="184"/>
      <c r="B22" s="52">
        <v>182</v>
      </c>
      <c r="C22" s="87" t="s">
        <v>462</v>
      </c>
      <c r="D22" s="143" t="s">
        <v>625</v>
      </c>
    </row>
    <row r="23" spans="1:4" ht="15.75">
      <c r="A23" s="184"/>
      <c r="B23" s="52">
        <v>182</v>
      </c>
      <c r="C23" s="96" t="s">
        <v>463</v>
      </c>
      <c r="D23" s="143" t="s">
        <v>576</v>
      </c>
    </row>
    <row r="24" spans="1:4" ht="31.5">
      <c r="A24" s="185"/>
      <c r="B24" s="52">
        <v>182</v>
      </c>
      <c r="C24" s="96" t="s">
        <v>464</v>
      </c>
      <c r="D24" s="143" t="s">
        <v>626</v>
      </c>
    </row>
    <row r="25" spans="1:4" ht="47.25">
      <c r="A25" s="185"/>
      <c r="B25" s="52">
        <v>182</v>
      </c>
      <c r="C25" s="96" t="s">
        <v>579</v>
      </c>
      <c r="D25" s="143" t="s">
        <v>580</v>
      </c>
    </row>
    <row r="26" spans="1:4" ht="63">
      <c r="A26" s="185"/>
      <c r="B26" s="52">
        <v>182</v>
      </c>
      <c r="C26" s="96" t="s">
        <v>465</v>
      </c>
      <c r="D26" s="143" t="s">
        <v>627</v>
      </c>
    </row>
    <row r="27" spans="1:4" ht="63">
      <c r="A27" s="186"/>
      <c r="B27" s="52">
        <v>182</v>
      </c>
      <c r="C27" s="87" t="s">
        <v>466</v>
      </c>
      <c r="D27" s="143" t="s">
        <v>628</v>
      </c>
    </row>
    <row r="28" spans="1:4" ht="15.75">
      <c r="A28" s="153">
        <v>3</v>
      </c>
      <c r="B28" s="203" t="s">
        <v>482</v>
      </c>
      <c r="C28" s="204"/>
      <c r="D28" s="205"/>
    </row>
    <row r="29" spans="1:4" ht="78.75">
      <c r="A29" s="154"/>
      <c r="B29" s="20">
        <v>931</v>
      </c>
      <c r="C29" s="20" t="s">
        <v>483</v>
      </c>
      <c r="D29" s="48" t="s">
        <v>484</v>
      </c>
    </row>
    <row r="30" spans="1:4" ht="15.75" hidden="1">
      <c r="A30" s="152">
        <v>5</v>
      </c>
      <c r="B30" s="203" t="s">
        <v>633</v>
      </c>
      <c r="C30" s="204"/>
      <c r="D30" s="205"/>
    </row>
    <row r="31" spans="1:4" ht="63" hidden="1">
      <c r="A31" s="146"/>
      <c r="B31" s="147">
        <v>934</v>
      </c>
      <c r="C31" s="87" t="s">
        <v>481</v>
      </c>
      <c r="D31" s="97" t="s">
        <v>610</v>
      </c>
    </row>
    <row r="32" spans="1:4" ht="47.25" hidden="1">
      <c r="A32" s="150"/>
      <c r="B32" s="147">
        <v>934</v>
      </c>
      <c r="C32" s="87" t="s">
        <v>137</v>
      </c>
      <c r="D32" s="97" t="s">
        <v>634</v>
      </c>
    </row>
  </sheetData>
  <sheetProtection/>
  <mergeCells count="9">
    <mergeCell ref="B30:D30"/>
    <mergeCell ref="B18:D18"/>
    <mergeCell ref="B13:D13"/>
    <mergeCell ref="B11:D11"/>
    <mergeCell ref="B28:D28"/>
    <mergeCell ref="A7:D7"/>
    <mergeCell ref="D9:D10"/>
    <mergeCell ref="A9:A10"/>
    <mergeCell ref="B9:C9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1"/>
  <sheetViews>
    <sheetView view="pageBreakPreview" zoomScale="60" zoomScalePageLayoutView="0" workbookViewId="0" topLeftCell="A1">
      <selection activeCell="K11" sqref="K11"/>
    </sheetView>
  </sheetViews>
  <sheetFormatPr defaultColWidth="9.00390625" defaultRowHeight="12.75"/>
  <cols>
    <col min="1" max="1" width="5.00390625" style="13" customWidth="1"/>
    <col min="2" max="2" width="44.625" style="13" customWidth="1"/>
    <col min="3" max="3" width="7.875" style="13" customWidth="1"/>
    <col min="4" max="4" width="5.75390625" style="13" customWidth="1"/>
    <col min="5" max="5" width="6.375" style="13" customWidth="1"/>
    <col min="6" max="6" width="12.00390625" style="13" customWidth="1"/>
    <col min="7" max="7" width="7.875" style="13" customWidth="1"/>
    <col min="8" max="16384" width="9.125" style="13" customWidth="1"/>
  </cols>
  <sheetData>
    <row r="1" ht="12.75" customHeight="1">
      <c r="H1" s="62" t="s">
        <v>548</v>
      </c>
    </row>
    <row r="2" spans="2:8" ht="15.75">
      <c r="B2" s="13" t="s">
        <v>116</v>
      </c>
      <c r="H2" s="56"/>
    </row>
    <row r="3" ht="12.75" customHeight="1">
      <c r="H3" s="62" t="s">
        <v>567</v>
      </c>
    </row>
    <row r="4" spans="2:8" ht="15.75">
      <c r="B4" s="58"/>
      <c r="H4" s="56" t="s">
        <v>364</v>
      </c>
    </row>
    <row r="5" spans="2:8" ht="12.75" customHeight="1">
      <c r="B5" s="64"/>
      <c r="C5" s="13" t="s">
        <v>117</v>
      </c>
      <c r="H5" s="56"/>
    </row>
    <row r="6" spans="1:8" ht="12.75" customHeight="1">
      <c r="A6" s="90"/>
      <c r="B6" s="90"/>
      <c r="C6" s="90"/>
      <c r="D6" s="90"/>
      <c r="E6" s="90"/>
      <c r="F6" s="90"/>
      <c r="G6" s="90"/>
      <c r="H6" s="90"/>
    </row>
    <row r="7" spans="1:8" ht="21.75" customHeight="1">
      <c r="A7" s="194" t="s">
        <v>371</v>
      </c>
      <c r="B7" s="194"/>
      <c r="C7" s="194"/>
      <c r="D7" s="194"/>
      <c r="E7" s="194"/>
      <c r="F7" s="194"/>
      <c r="G7" s="194"/>
      <c r="H7" s="194"/>
    </row>
    <row r="8" spans="2:8" ht="12.75" customHeight="1">
      <c r="B8" s="60"/>
      <c r="C8" s="61"/>
      <c r="H8" s="62" t="s">
        <v>498</v>
      </c>
    </row>
    <row r="9" spans="1:8" ht="12.75">
      <c r="A9" s="197" t="s">
        <v>487</v>
      </c>
      <c r="B9" s="197" t="s">
        <v>635</v>
      </c>
      <c r="C9" s="226" t="s">
        <v>556</v>
      </c>
      <c r="D9" s="226" t="s">
        <v>166</v>
      </c>
      <c r="E9" s="226" t="s">
        <v>167</v>
      </c>
      <c r="F9" s="226" t="s">
        <v>168</v>
      </c>
      <c r="G9" s="226" t="s">
        <v>169</v>
      </c>
      <c r="H9" s="195" t="s">
        <v>170</v>
      </c>
    </row>
    <row r="10" spans="1:8" ht="12.75">
      <c r="A10" s="197"/>
      <c r="B10" s="197"/>
      <c r="C10" s="226"/>
      <c r="D10" s="226"/>
      <c r="E10" s="226"/>
      <c r="F10" s="226"/>
      <c r="G10" s="226"/>
      <c r="H10" s="195"/>
    </row>
    <row r="11" spans="1:8" ht="25.5">
      <c r="A11" s="196">
        <v>1</v>
      </c>
      <c r="B11" s="67" t="s">
        <v>428</v>
      </c>
      <c r="C11" s="71" t="s">
        <v>56</v>
      </c>
      <c r="D11" s="66"/>
      <c r="E11" s="66"/>
      <c r="F11" s="66"/>
      <c r="G11" s="71"/>
      <c r="H11" s="115"/>
    </row>
    <row r="12" spans="1:8" ht="12.75">
      <c r="A12" s="196"/>
      <c r="B12" s="68" t="s">
        <v>517</v>
      </c>
      <c r="C12" s="75">
        <v>933</v>
      </c>
      <c r="D12" s="88" t="s">
        <v>172</v>
      </c>
      <c r="E12" s="69"/>
      <c r="F12" s="69"/>
      <c r="G12" s="69"/>
      <c r="H12" s="118">
        <f>H13+H17+H54</f>
        <v>1731</v>
      </c>
    </row>
    <row r="13" spans="1:8" ht="38.25">
      <c r="A13" s="196"/>
      <c r="B13" s="70" t="s">
        <v>637</v>
      </c>
      <c r="C13" s="71" t="s">
        <v>56</v>
      </c>
      <c r="D13" s="66" t="s">
        <v>172</v>
      </c>
      <c r="E13" s="66" t="s">
        <v>173</v>
      </c>
      <c r="F13" s="71"/>
      <c r="G13" s="71"/>
      <c r="H13" s="117">
        <f>H14</f>
        <v>542.8</v>
      </c>
    </row>
    <row r="14" spans="1:8" ht="25.5">
      <c r="A14" s="196"/>
      <c r="B14" s="72" t="s">
        <v>278</v>
      </c>
      <c r="C14" s="71" t="s">
        <v>56</v>
      </c>
      <c r="D14" s="71" t="s">
        <v>172</v>
      </c>
      <c r="E14" s="71" t="s">
        <v>173</v>
      </c>
      <c r="F14" s="71" t="s">
        <v>638</v>
      </c>
      <c r="G14" s="71"/>
      <c r="H14" s="122">
        <f>H15</f>
        <v>542.8</v>
      </c>
    </row>
    <row r="15" spans="1:8" ht="38.25">
      <c r="A15" s="196"/>
      <c r="B15" s="72" t="s">
        <v>347</v>
      </c>
      <c r="C15" s="71" t="s">
        <v>56</v>
      </c>
      <c r="D15" s="71" t="s">
        <v>172</v>
      </c>
      <c r="E15" s="71" t="s">
        <v>173</v>
      </c>
      <c r="F15" s="71" t="s">
        <v>639</v>
      </c>
      <c r="G15" s="71"/>
      <c r="H15" s="122">
        <f>H16</f>
        <v>542.8</v>
      </c>
    </row>
    <row r="16" spans="1:8" ht="51">
      <c r="A16" s="196"/>
      <c r="B16" s="72" t="s">
        <v>640</v>
      </c>
      <c r="C16" s="71" t="s">
        <v>56</v>
      </c>
      <c r="D16" s="71" t="s">
        <v>172</v>
      </c>
      <c r="E16" s="71" t="s">
        <v>173</v>
      </c>
      <c r="F16" s="71" t="s">
        <v>639</v>
      </c>
      <c r="G16" s="71" t="s">
        <v>248</v>
      </c>
      <c r="H16" s="122">
        <f>538.3+4.5</f>
        <v>542.8</v>
      </c>
    </row>
    <row r="17" spans="1:8" ht="51">
      <c r="A17" s="196"/>
      <c r="B17" s="70" t="s">
        <v>307</v>
      </c>
      <c r="C17" s="66" t="s">
        <v>56</v>
      </c>
      <c r="D17" s="66" t="s">
        <v>172</v>
      </c>
      <c r="E17" s="66" t="s">
        <v>181</v>
      </c>
      <c r="F17" s="66"/>
      <c r="G17" s="66"/>
      <c r="H17" s="117">
        <f>H18+H27+H26</f>
        <v>1187.2</v>
      </c>
    </row>
    <row r="18" spans="1:8" ht="25.5">
      <c r="A18" s="196"/>
      <c r="B18" s="72" t="s">
        <v>278</v>
      </c>
      <c r="C18" s="71" t="s">
        <v>56</v>
      </c>
      <c r="D18" s="71" t="s">
        <v>172</v>
      </c>
      <c r="E18" s="71" t="s">
        <v>181</v>
      </c>
      <c r="F18" s="71" t="s">
        <v>638</v>
      </c>
      <c r="G18" s="71"/>
      <c r="H18" s="122">
        <f>H19</f>
        <v>969.3</v>
      </c>
    </row>
    <row r="19" spans="1:8" ht="25.5">
      <c r="A19" s="196"/>
      <c r="B19" s="72" t="s">
        <v>440</v>
      </c>
      <c r="C19" s="71" t="s">
        <v>56</v>
      </c>
      <c r="D19" s="71" t="s">
        <v>172</v>
      </c>
      <c r="E19" s="71" t="s">
        <v>181</v>
      </c>
      <c r="F19" s="71" t="s">
        <v>641</v>
      </c>
      <c r="G19" s="71"/>
      <c r="H19" s="122">
        <f>H20+H22+H23+H24+H25</f>
        <v>969.3</v>
      </c>
    </row>
    <row r="20" spans="1:8" ht="51">
      <c r="A20" s="196"/>
      <c r="B20" s="72" t="s">
        <v>640</v>
      </c>
      <c r="C20" s="71" t="s">
        <v>56</v>
      </c>
      <c r="D20" s="71" t="s">
        <v>172</v>
      </c>
      <c r="E20" s="71" t="s">
        <v>181</v>
      </c>
      <c r="F20" s="71" t="s">
        <v>641</v>
      </c>
      <c r="G20" s="71" t="s">
        <v>248</v>
      </c>
      <c r="H20" s="122">
        <v>864.3</v>
      </c>
    </row>
    <row r="21" spans="1:8" ht="51" hidden="1">
      <c r="A21" s="196"/>
      <c r="B21" s="72" t="s">
        <v>642</v>
      </c>
      <c r="C21" s="71" t="s">
        <v>56</v>
      </c>
      <c r="D21" s="71" t="s">
        <v>172</v>
      </c>
      <c r="E21" s="71" t="s">
        <v>181</v>
      </c>
      <c r="F21" s="71" t="s">
        <v>641</v>
      </c>
      <c r="G21" s="71" t="s">
        <v>258</v>
      </c>
      <c r="H21" s="122"/>
    </row>
    <row r="22" spans="1:8" ht="25.5">
      <c r="A22" s="196"/>
      <c r="B22" s="72" t="s">
        <v>259</v>
      </c>
      <c r="C22" s="71" t="s">
        <v>56</v>
      </c>
      <c r="D22" s="71" t="s">
        <v>172</v>
      </c>
      <c r="E22" s="71" t="s">
        <v>181</v>
      </c>
      <c r="F22" s="71" t="s">
        <v>641</v>
      </c>
      <c r="G22" s="71" t="s">
        <v>260</v>
      </c>
      <c r="H22" s="122">
        <v>36</v>
      </c>
    </row>
    <row r="23" spans="1:8" ht="38.25">
      <c r="A23" s="196"/>
      <c r="B23" s="72" t="s">
        <v>643</v>
      </c>
      <c r="C23" s="71" t="s">
        <v>56</v>
      </c>
      <c r="D23" s="71" t="s">
        <v>172</v>
      </c>
      <c r="E23" s="71" t="s">
        <v>181</v>
      </c>
      <c r="F23" s="71" t="s">
        <v>641</v>
      </c>
      <c r="G23" s="71" t="s">
        <v>250</v>
      </c>
      <c r="H23" s="122">
        <v>50</v>
      </c>
    </row>
    <row r="24" spans="1:8" ht="12.75">
      <c r="A24" s="196"/>
      <c r="B24" s="72" t="s">
        <v>94</v>
      </c>
      <c r="C24" s="71" t="s">
        <v>56</v>
      </c>
      <c r="D24" s="71" t="s">
        <v>172</v>
      </c>
      <c r="E24" s="71" t="s">
        <v>181</v>
      </c>
      <c r="F24" s="71" t="s">
        <v>641</v>
      </c>
      <c r="G24" s="71" t="s">
        <v>252</v>
      </c>
      <c r="H24" s="122">
        <v>4</v>
      </c>
    </row>
    <row r="25" spans="1:8" ht="12.75">
      <c r="A25" s="196"/>
      <c r="B25" s="72" t="s">
        <v>308</v>
      </c>
      <c r="C25" s="71" t="s">
        <v>56</v>
      </c>
      <c r="D25" s="71" t="s">
        <v>172</v>
      </c>
      <c r="E25" s="71" t="s">
        <v>181</v>
      </c>
      <c r="F25" s="71" t="s">
        <v>641</v>
      </c>
      <c r="G25" s="71" t="s">
        <v>644</v>
      </c>
      <c r="H25" s="122">
        <v>15</v>
      </c>
    </row>
    <row r="26" spans="1:8" ht="12.75">
      <c r="A26" s="196"/>
      <c r="B26" s="72" t="s">
        <v>95</v>
      </c>
      <c r="C26" s="71" t="s">
        <v>56</v>
      </c>
      <c r="D26" s="71" t="s">
        <v>172</v>
      </c>
      <c r="E26" s="71" t="s">
        <v>181</v>
      </c>
      <c r="F26" s="71" t="s">
        <v>96</v>
      </c>
      <c r="G26" s="71" t="s">
        <v>252</v>
      </c>
      <c r="H26" s="122">
        <v>67.4</v>
      </c>
    </row>
    <row r="27" spans="1:8" ht="63.75">
      <c r="A27" s="196"/>
      <c r="B27" s="72" t="s">
        <v>645</v>
      </c>
      <c r="C27" s="71" t="s">
        <v>56</v>
      </c>
      <c r="D27" s="71" t="s">
        <v>172</v>
      </c>
      <c r="E27" s="71" t="s">
        <v>181</v>
      </c>
      <c r="F27" s="71" t="s">
        <v>646</v>
      </c>
      <c r="G27" s="71" t="s">
        <v>647</v>
      </c>
      <c r="H27" s="122">
        <f>H28+H30+H33+H50+H52</f>
        <v>150.5</v>
      </c>
    </row>
    <row r="28" spans="1:8" ht="38.25">
      <c r="A28" s="196"/>
      <c r="B28" s="73" t="s">
        <v>648</v>
      </c>
      <c r="C28" s="71" t="s">
        <v>56</v>
      </c>
      <c r="D28" s="71" t="s">
        <v>172</v>
      </c>
      <c r="E28" s="71" t="s">
        <v>181</v>
      </c>
      <c r="F28" s="71" t="s">
        <v>649</v>
      </c>
      <c r="G28" s="71" t="s">
        <v>171</v>
      </c>
      <c r="H28" s="122">
        <f>H29</f>
        <v>138.5</v>
      </c>
    </row>
    <row r="29" spans="1:8" ht="12.75">
      <c r="A29" s="196"/>
      <c r="B29" s="72" t="s">
        <v>247</v>
      </c>
      <c r="C29" s="71" t="s">
        <v>56</v>
      </c>
      <c r="D29" s="71" t="s">
        <v>172</v>
      </c>
      <c r="E29" s="71" t="s">
        <v>181</v>
      </c>
      <c r="F29" s="71" t="s">
        <v>649</v>
      </c>
      <c r="G29" s="71" t="s">
        <v>271</v>
      </c>
      <c r="H29" s="122">
        <v>138.5</v>
      </c>
    </row>
    <row r="30" spans="1:8" ht="25.5" hidden="1">
      <c r="A30" s="196"/>
      <c r="B30" s="74" t="s">
        <v>53</v>
      </c>
      <c r="C30" s="71" t="s">
        <v>56</v>
      </c>
      <c r="D30" s="71" t="s">
        <v>172</v>
      </c>
      <c r="E30" s="71" t="s">
        <v>181</v>
      </c>
      <c r="F30" s="71" t="s">
        <v>54</v>
      </c>
      <c r="G30" s="71" t="s">
        <v>171</v>
      </c>
      <c r="H30" s="128">
        <v>0</v>
      </c>
    </row>
    <row r="31" spans="1:8" ht="12.75" hidden="1">
      <c r="A31" s="196"/>
      <c r="B31" s="72" t="s">
        <v>247</v>
      </c>
      <c r="C31" s="71" t="s">
        <v>56</v>
      </c>
      <c r="D31" s="71" t="s">
        <v>172</v>
      </c>
      <c r="E31" s="71" t="s">
        <v>181</v>
      </c>
      <c r="F31" s="71" t="s">
        <v>54</v>
      </c>
      <c r="G31" s="71" t="s">
        <v>271</v>
      </c>
      <c r="H31" s="122">
        <v>0</v>
      </c>
    </row>
    <row r="32" spans="1:8" ht="12.75" hidden="1">
      <c r="A32" s="196"/>
      <c r="B32" s="74"/>
      <c r="C32" s="71"/>
      <c r="D32" s="71"/>
      <c r="E32" s="71"/>
      <c r="F32" s="71"/>
      <c r="G32" s="58"/>
      <c r="H32" s="128"/>
    </row>
    <row r="33" spans="1:8" ht="38.25" hidden="1">
      <c r="A33" s="196"/>
      <c r="B33" s="74" t="s">
        <v>605</v>
      </c>
      <c r="C33" s="71" t="s">
        <v>56</v>
      </c>
      <c r="D33" s="71" t="s">
        <v>172</v>
      </c>
      <c r="E33" s="71" t="s">
        <v>181</v>
      </c>
      <c r="F33" s="71" t="s">
        <v>55</v>
      </c>
      <c r="G33" s="71" t="s">
        <v>171</v>
      </c>
      <c r="H33" s="128">
        <f>H34</f>
        <v>0</v>
      </c>
    </row>
    <row r="34" spans="1:8" ht="12.75" hidden="1">
      <c r="A34" s="196"/>
      <c r="B34" s="72" t="s">
        <v>247</v>
      </c>
      <c r="C34" s="71" t="s">
        <v>56</v>
      </c>
      <c r="D34" s="71" t="s">
        <v>172</v>
      </c>
      <c r="E34" s="71" t="s">
        <v>181</v>
      </c>
      <c r="F34" s="71" t="s">
        <v>55</v>
      </c>
      <c r="G34" s="71" t="s">
        <v>271</v>
      </c>
      <c r="H34" s="122">
        <v>0</v>
      </c>
    </row>
    <row r="35" spans="1:8" ht="51" hidden="1">
      <c r="A35" s="196"/>
      <c r="B35" s="70" t="s">
        <v>650</v>
      </c>
      <c r="C35" s="71" t="s">
        <v>56</v>
      </c>
      <c r="D35" s="71" t="s">
        <v>172</v>
      </c>
      <c r="E35" s="71" t="s">
        <v>178</v>
      </c>
      <c r="F35" s="71"/>
      <c r="G35" s="71"/>
      <c r="H35" s="122"/>
    </row>
    <row r="36" spans="1:8" ht="25.5" hidden="1">
      <c r="A36" s="196"/>
      <c r="B36" s="72" t="s">
        <v>278</v>
      </c>
      <c r="C36" s="71" t="s">
        <v>56</v>
      </c>
      <c r="D36" s="71" t="s">
        <v>172</v>
      </c>
      <c r="E36" s="71" t="s">
        <v>178</v>
      </c>
      <c r="F36" s="71" t="s">
        <v>638</v>
      </c>
      <c r="G36" s="71"/>
      <c r="H36" s="122"/>
    </row>
    <row r="37" spans="1:8" ht="25.5" hidden="1">
      <c r="A37" s="196"/>
      <c r="B37" s="72" t="s">
        <v>440</v>
      </c>
      <c r="C37" s="71" t="s">
        <v>56</v>
      </c>
      <c r="D37" s="71" t="s">
        <v>172</v>
      </c>
      <c r="E37" s="71" t="s">
        <v>178</v>
      </c>
      <c r="F37" s="71" t="s">
        <v>651</v>
      </c>
      <c r="G37" s="71"/>
      <c r="H37" s="122"/>
    </row>
    <row r="38" spans="1:8" ht="39.75" customHeight="1" hidden="1">
      <c r="A38" s="196"/>
      <c r="B38" s="72" t="s">
        <v>640</v>
      </c>
      <c r="C38" s="71" t="s">
        <v>56</v>
      </c>
      <c r="D38" s="71" t="s">
        <v>172</v>
      </c>
      <c r="E38" s="71" t="s">
        <v>178</v>
      </c>
      <c r="F38" s="71" t="s">
        <v>651</v>
      </c>
      <c r="G38" s="71" t="s">
        <v>248</v>
      </c>
      <c r="H38" s="122"/>
    </row>
    <row r="39" spans="1:8" ht="51" hidden="1">
      <c r="A39" s="196"/>
      <c r="B39" s="72" t="s">
        <v>642</v>
      </c>
      <c r="C39" s="71" t="s">
        <v>56</v>
      </c>
      <c r="D39" s="71" t="s">
        <v>172</v>
      </c>
      <c r="E39" s="71" t="s">
        <v>178</v>
      </c>
      <c r="F39" s="71" t="s">
        <v>651</v>
      </c>
      <c r="G39" s="71" t="s">
        <v>258</v>
      </c>
      <c r="H39" s="122"/>
    </row>
    <row r="40" spans="1:8" ht="25.5" hidden="1">
      <c r="A40" s="196"/>
      <c r="B40" s="72" t="s">
        <v>259</v>
      </c>
      <c r="C40" s="71" t="s">
        <v>56</v>
      </c>
      <c r="D40" s="71" t="s">
        <v>172</v>
      </c>
      <c r="E40" s="71" t="s">
        <v>178</v>
      </c>
      <c r="F40" s="71" t="s">
        <v>651</v>
      </c>
      <c r="G40" s="71" t="s">
        <v>260</v>
      </c>
      <c r="H40" s="122"/>
    </row>
    <row r="41" spans="1:8" ht="38.25" hidden="1">
      <c r="A41" s="196"/>
      <c r="B41" s="72" t="s">
        <v>643</v>
      </c>
      <c r="C41" s="71" t="s">
        <v>56</v>
      </c>
      <c r="D41" s="71" t="s">
        <v>172</v>
      </c>
      <c r="E41" s="71" t="s">
        <v>178</v>
      </c>
      <c r="F41" s="71" t="s">
        <v>651</v>
      </c>
      <c r="G41" s="71" t="s">
        <v>250</v>
      </c>
      <c r="H41" s="122"/>
    </row>
    <row r="42" spans="1:8" ht="25.5" hidden="1">
      <c r="A42" s="196"/>
      <c r="B42" s="72" t="s">
        <v>256</v>
      </c>
      <c r="C42" s="71" t="s">
        <v>56</v>
      </c>
      <c r="D42" s="71" t="s">
        <v>172</v>
      </c>
      <c r="E42" s="71" t="s">
        <v>178</v>
      </c>
      <c r="F42" s="71" t="s">
        <v>651</v>
      </c>
      <c r="G42" s="71" t="s">
        <v>252</v>
      </c>
      <c r="H42" s="122"/>
    </row>
    <row r="43" spans="1:8" ht="12.75" hidden="1">
      <c r="A43" s="196"/>
      <c r="B43" s="72" t="s">
        <v>308</v>
      </c>
      <c r="C43" s="71" t="s">
        <v>56</v>
      </c>
      <c r="D43" s="71" t="s">
        <v>172</v>
      </c>
      <c r="E43" s="71" t="s">
        <v>178</v>
      </c>
      <c r="F43" s="71" t="s">
        <v>651</v>
      </c>
      <c r="G43" s="71" t="s">
        <v>644</v>
      </c>
      <c r="H43" s="122"/>
    </row>
    <row r="44" spans="1:8" ht="12.75" hidden="1">
      <c r="A44" s="196"/>
      <c r="B44" s="70" t="s">
        <v>652</v>
      </c>
      <c r="C44" s="71" t="s">
        <v>56</v>
      </c>
      <c r="D44" s="71" t="s">
        <v>172</v>
      </c>
      <c r="E44" s="71" t="s">
        <v>174</v>
      </c>
      <c r="F44" s="71"/>
      <c r="G44" s="71"/>
      <c r="H44" s="122"/>
    </row>
    <row r="45" spans="1:8" ht="12.75" hidden="1">
      <c r="A45" s="196"/>
      <c r="B45" s="72" t="s">
        <v>653</v>
      </c>
      <c r="C45" s="71" t="s">
        <v>56</v>
      </c>
      <c r="D45" s="71" t="s">
        <v>172</v>
      </c>
      <c r="E45" s="71" t="s">
        <v>174</v>
      </c>
      <c r="F45" s="71" t="s">
        <v>654</v>
      </c>
      <c r="G45" s="71"/>
      <c r="H45" s="122"/>
    </row>
    <row r="46" spans="1:8" ht="25.5" hidden="1">
      <c r="A46" s="196"/>
      <c r="B46" s="72" t="s">
        <v>655</v>
      </c>
      <c r="C46" s="71" t="s">
        <v>56</v>
      </c>
      <c r="D46" s="71" t="s">
        <v>172</v>
      </c>
      <c r="E46" s="71" t="s">
        <v>174</v>
      </c>
      <c r="F46" s="71" t="s">
        <v>656</v>
      </c>
      <c r="G46" s="71"/>
      <c r="H46" s="122"/>
    </row>
    <row r="47" spans="1:8" ht="38.25" hidden="1">
      <c r="A47" s="196"/>
      <c r="B47" s="72" t="s">
        <v>643</v>
      </c>
      <c r="C47" s="71" t="s">
        <v>56</v>
      </c>
      <c r="D47" s="71" t="s">
        <v>172</v>
      </c>
      <c r="E47" s="71" t="s">
        <v>174</v>
      </c>
      <c r="F47" s="71" t="s">
        <v>656</v>
      </c>
      <c r="G47" s="71" t="s">
        <v>250</v>
      </c>
      <c r="H47" s="122"/>
    </row>
    <row r="48" spans="1:8" ht="25.5" hidden="1">
      <c r="A48" s="196"/>
      <c r="B48" s="72" t="s">
        <v>657</v>
      </c>
      <c r="C48" s="71" t="s">
        <v>56</v>
      </c>
      <c r="D48" s="71" t="s">
        <v>172</v>
      </c>
      <c r="E48" s="71" t="s">
        <v>174</v>
      </c>
      <c r="F48" s="71" t="s">
        <v>658</v>
      </c>
      <c r="G48" s="71"/>
      <c r="H48" s="122"/>
    </row>
    <row r="49" spans="1:8" ht="38.25" hidden="1">
      <c r="A49" s="196"/>
      <c r="B49" s="72" t="s">
        <v>643</v>
      </c>
      <c r="C49" s="71" t="s">
        <v>56</v>
      </c>
      <c r="D49" s="71" t="s">
        <v>172</v>
      </c>
      <c r="E49" s="71" t="s">
        <v>174</v>
      </c>
      <c r="F49" s="71" t="s">
        <v>658</v>
      </c>
      <c r="G49" s="71" t="s">
        <v>250</v>
      </c>
      <c r="H49" s="122"/>
    </row>
    <row r="50" spans="1:8" ht="25.5">
      <c r="A50" s="196"/>
      <c r="B50" s="74" t="s">
        <v>614</v>
      </c>
      <c r="C50" s="71" t="s">
        <v>56</v>
      </c>
      <c r="D50" s="71" t="s">
        <v>172</v>
      </c>
      <c r="E50" s="71" t="s">
        <v>181</v>
      </c>
      <c r="F50" s="71" t="s">
        <v>615</v>
      </c>
      <c r="G50" s="71" t="s">
        <v>171</v>
      </c>
      <c r="H50" s="122">
        <f>H51</f>
        <v>12</v>
      </c>
    </row>
    <row r="51" spans="1:8" ht="12.75">
      <c r="A51" s="196"/>
      <c r="B51" s="72" t="s">
        <v>247</v>
      </c>
      <c r="C51" s="71" t="s">
        <v>56</v>
      </c>
      <c r="D51" s="71" t="s">
        <v>172</v>
      </c>
      <c r="E51" s="71" t="s">
        <v>181</v>
      </c>
      <c r="F51" s="71" t="s">
        <v>615</v>
      </c>
      <c r="G51" s="71" t="s">
        <v>271</v>
      </c>
      <c r="H51" s="122">
        <v>12</v>
      </c>
    </row>
    <row r="52" spans="1:8" ht="38.25" hidden="1">
      <c r="A52" s="196"/>
      <c r="B52" s="72" t="s">
        <v>604</v>
      </c>
      <c r="C52" s="71" t="s">
        <v>56</v>
      </c>
      <c r="D52" s="71" t="s">
        <v>172</v>
      </c>
      <c r="E52" s="71" t="s">
        <v>181</v>
      </c>
      <c r="F52" s="71" t="s">
        <v>603</v>
      </c>
      <c r="G52" s="71" t="s">
        <v>171</v>
      </c>
      <c r="H52" s="122">
        <f>H53</f>
        <v>0</v>
      </c>
    </row>
    <row r="53" spans="1:8" ht="12.75" hidden="1">
      <c r="A53" s="196"/>
      <c r="B53" s="72" t="s">
        <v>247</v>
      </c>
      <c r="C53" s="71" t="s">
        <v>56</v>
      </c>
      <c r="D53" s="71" t="s">
        <v>172</v>
      </c>
      <c r="E53" s="71" t="s">
        <v>181</v>
      </c>
      <c r="F53" s="71" t="s">
        <v>603</v>
      </c>
      <c r="G53" s="71" t="s">
        <v>271</v>
      </c>
      <c r="H53" s="122">
        <v>0</v>
      </c>
    </row>
    <row r="54" spans="1:8" ht="12.75">
      <c r="A54" s="196"/>
      <c r="B54" s="70" t="s">
        <v>191</v>
      </c>
      <c r="C54" s="71" t="s">
        <v>56</v>
      </c>
      <c r="D54" s="71" t="s">
        <v>172</v>
      </c>
      <c r="E54" s="71" t="s">
        <v>180</v>
      </c>
      <c r="F54" s="71"/>
      <c r="G54" s="71"/>
      <c r="H54" s="122">
        <f>H55</f>
        <v>1</v>
      </c>
    </row>
    <row r="55" spans="1:8" ht="12.75">
      <c r="A55" s="196"/>
      <c r="B55" s="72" t="s">
        <v>659</v>
      </c>
      <c r="C55" s="71" t="s">
        <v>56</v>
      </c>
      <c r="D55" s="71" t="s">
        <v>172</v>
      </c>
      <c r="E55" s="71" t="s">
        <v>180</v>
      </c>
      <c r="F55" s="71" t="s">
        <v>660</v>
      </c>
      <c r="G55" s="71"/>
      <c r="H55" s="122">
        <f>H61</f>
        <v>1</v>
      </c>
    </row>
    <row r="56" spans="1:8" ht="25.5" hidden="1">
      <c r="A56" s="196"/>
      <c r="B56" s="74" t="s">
        <v>272</v>
      </c>
      <c r="C56" s="71" t="s">
        <v>56</v>
      </c>
      <c r="D56" s="71" t="s">
        <v>172</v>
      </c>
      <c r="E56" s="71" t="s">
        <v>180</v>
      </c>
      <c r="F56" s="71" t="s">
        <v>661</v>
      </c>
      <c r="G56" s="71"/>
      <c r="H56" s="122"/>
    </row>
    <row r="57" spans="1:8" ht="12.75" hidden="1">
      <c r="A57" s="196"/>
      <c r="B57" s="72" t="s">
        <v>314</v>
      </c>
      <c r="C57" s="71" t="s">
        <v>56</v>
      </c>
      <c r="D57" s="71" t="s">
        <v>172</v>
      </c>
      <c r="E57" s="71" t="s">
        <v>180</v>
      </c>
      <c r="F57" s="71" t="s">
        <v>661</v>
      </c>
      <c r="G57" s="71" t="s">
        <v>257</v>
      </c>
      <c r="H57" s="122"/>
    </row>
    <row r="58" spans="1:8" ht="25.5" hidden="1">
      <c r="A58" s="196"/>
      <c r="B58" s="74" t="s">
        <v>233</v>
      </c>
      <c r="C58" s="71" t="s">
        <v>56</v>
      </c>
      <c r="D58" s="71" t="s">
        <v>172</v>
      </c>
      <c r="E58" s="71" t="s">
        <v>180</v>
      </c>
      <c r="F58" s="71" t="s">
        <v>662</v>
      </c>
      <c r="G58" s="71"/>
      <c r="H58" s="122"/>
    </row>
    <row r="59" spans="1:8" ht="12.75" hidden="1">
      <c r="A59" s="196"/>
      <c r="B59" s="72" t="s">
        <v>314</v>
      </c>
      <c r="C59" s="71" t="s">
        <v>56</v>
      </c>
      <c r="D59" s="71" t="s">
        <v>172</v>
      </c>
      <c r="E59" s="71" t="s">
        <v>180</v>
      </c>
      <c r="F59" s="71" t="s">
        <v>662</v>
      </c>
      <c r="G59" s="71" t="s">
        <v>257</v>
      </c>
      <c r="H59" s="122"/>
    </row>
    <row r="60" spans="1:8" ht="38.25" hidden="1">
      <c r="A60" s="196"/>
      <c r="B60" s="74" t="s">
        <v>234</v>
      </c>
      <c r="C60" s="71" t="s">
        <v>56</v>
      </c>
      <c r="D60" s="71" t="s">
        <v>172</v>
      </c>
      <c r="E60" s="71" t="s">
        <v>180</v>
      </c>
      <c r="F60" s="71" t="s">
        <v>0</v>
      </c>
      <c r="G60" s="71"/>
      <c r="H60" s="122"/>
    </row>
    <row r="61" spans="1:8" ht="12.75">
      <c r="A61" s="196"/>
      <c r="B61" s="72" t="s">
        <v>314</v>
      </c>
      <c r="C61" s="71" t="s">
        <v>56</v>
      </c>
      <c r="D61" s="71" t="s">
        <v>172</v>
      </c>
      <c r="E61" s="71" t="s">
        <v>180</v>
      </c>
      <c r="F61" s="71" t="s">
        <v>660</v>
      </c>
      <c r="G61" s="71" t="s">
        <v>257</v>
      </c>
      <c r="H61" s="122">
        <v>1</v>
      </c>
    </row>
    <row r="62" spans="1:8" ht="12.75" hidden="1">
      <c r="A62" s="196"/>
      <c r="B62" s="70" t="s">
        <v>187</v>
      </c>
      <c r="C62" s="71" t="s">
        <v>636</v>
      </c>
      <c r="D62" s="71" t="s">
        <v>172</v>
      </c>
      <c r="E62" s="71" t="s">
        <v>235</v>
      </c>
      <c r="F62" s="71"/>
      <c r="G62" s="71"/>
      <c r="H62" s="117"/>
    </row>
    <row r="63" spans="1:8" ht="25.5" hidden="1">
      <c r="A63" s="196"/>
      <c r="B63" s="72" t="s">
        <v>419</v>
      </c>
      <c r="C63" s="71" t="s">
        <v>636</v>
      </c>
      <c r="D63" s="71" t="s">
        <v>172</v>
      </c>
      <c r="E63" s="71" t="s">
        <v>235</v>
      </c>
      <c r="F63" s="71" t="s">
        <v>1</v>
      </c>
      <c r="G63" s="71"/>
      <c r="H63" s="117"/>
    </row>
    <row r="64" spans="1:8" ht="12.75" hidden="1">
      <c r="A64" s="196"/>
      <c r="B64" s="72" t="s">
        <v>253</v>
      </c>
      <c r="C64" s="71" t="s">
        <v>636</v>
      </c>
      <c r="D64" s="71" t="s">
        <v>172</v>
      </c>
      <c r="E64" s="71" t="s">
        <v>235</v>
      </c>
      <c r="F64" s="71" t="s">
        <v>1</v>
      </c>
      <c r="G64" s="71" t="s">
        <v>254</v>
      </c>
      <c r="H64" s="117"/>
    </row>
    <row r="65" spans="1:8" ht="96" customHeight="1" hidden="1">
      <c r="A65" s="196"/>
      <c r="B65" s="72" t="s">
        <v>554</v>
      </c>
      <c r="C65" s="71" t="s">
        <v>636</v>
      </c>
      <c r="D65" s="71" t="s">
        <v>172</v>
      </c>
      <c r="E65" s="71" t="s">
        <v>235</v>
      </c>
      <c r="F65" s="71" t="s">
        <v>1</v>
      </c>
      <c r="G65" s="71" t="s">
        <v>553</v>
      </c>
      <c r="H65" s="117"/>
    </row>
    <row r="66" spans="1:8" ht="12.75">
      <c r="A66" s="196"/>
      <c r="B66" s="123" t="s">
        <v>2</v>
      </c>
      <c r="C66" s="124">
        <v>933</v>
      </c>
      <c r="D66" s="124" t="s">
        <v>173</v>
      </c>
      <c r="E66" s="124"/>
      <c r="F66" s="124"/>
      <c r="G66" s="124"/>
      <c r="H66" s="118">
        <f>H67</f>
        <v>73.5</v>
      </c>
    </row>
    <row r="67" spans="1:8" ht="12.75">
      <c r="A67" s="196"/>
      <c r="B67" s="76" t="s">
        <v>3</v>
      </c>
      <c r="C67" s="66" t="s">
        <v>56</v>
      </c>
      <c r="D67" s="66" t="s">
        <v>173</v>
      </c>
      <c r="E67" s="66" t="s">
        <v>175</v>
      </c>
      <c r="F67" s="66"/>
      <c r="G67" s="66"/>
      <c r="H67" s="117">
        <f>H68</f>
        <v>73.5</v>
      </c>
    </row>
    <row r="68" spans="1:8" ht="38.25">
      <c r="A68" s="196"/>
      <c r="B68" s="77" t="s">
        <v>4</v>
      </c>
      <c r="C68" s="71" t="s">
        <v>56</v>
      </c>
      <c r="D68" s="71" t="s">
        <v>173</v>
      </c>
      <c r="E68" s="71" t="s">
        <v>175</v>
      </c>
      <c r="F68" s="71" t="s">
        <v>5</v>
      </c>
      <c r="G68" s="71"/>
      <c r="H68" s="122">
        <f>H69</f>
        <v>73.5</v>
      </c>
    </row>
    <row r="69" spans="1:8" ht="50.25" customHeight="1">
      <c r="A69" s="196"/>
      <c r="B69" s="72" t="s">
        <v>640</v>
      </c>
      <c r="C69" s="71" t="s">
        <v>56</v>
      </c>
      <c r="D69" s="71" t="s">
        <v>173</v>
      </c>
      <c r="E69" s="71" t="s">
        <v>175</v>
      </c>
      <c r="F69" s="71" t="s">
        <v>5</v>
      </c>
      <c r="G69" s="71" t="s">
        <v>248</v>
      </c>
      <c r="H69" s="122">
        <v>73.5</v>
      </c>
    </row>
    <row r="70" spans="1:8" ht="25.5">
      <c r="A70" s="196"/>
      <c r="B70" s="125" t="s">
        <v>520</v>
      </c>
      <c r="C70" s="126">
        <v>933</v>
      </c>
      <c r="D70" s="126" t="s">
        <v>175</v>
      </c>
      <c r="E70" s="126"/>
      <c r="F70" s="126"/>
      <c r="G70" s="126"/>
      <c r="H70" s="129">
        <f>H71+H77</f>
        <v>2</v>
      </c>
    </row>
    <row r="71" spans="1:8" ht="38.25">
      <c r="A71" s="196"/>
      <c r="B71" s="70" t="s">
        <v>192</v>
      </c>
      <c r="C71" s="132">
        <v>933</v>
      </c>
      <c r="D71" s="66" t="s">
        <v>175</v>
      </c>
      <c r="E71" s="66" t="s">
        <v>176</v>
      </c>
      <c r="F71" s="66"/>
      <c r="G71" s="66"/>
      <c r="H71" s="117">
        <f>H72</f>
        <v>1</v>
      </c>
    </row>
    <row r="72" spans="1:8" ht="51">
      <c r="A72" s="196"/>
      <c r="B72" s="72" t="s">
        <v>6</v>
      </c>
      <c r="C72" s="94">
        <v>933</v>
      </c>
      <c r="D72" s="71" t="s">
        <v>175</v>
      </c>
      <c r="E72" s="71" t="s">
        <v>176</v>
      </c>
      <c r="F72" s="71" t="s">
        <v>7</v>
      </c>
      <c r="G72" s="71"/>
      <c r="H72" s="122">
        <f>H76</f>
        <v>1</v>
      </c>
    </row>
    <row r="73" spans="1:8" ht="42" customHeight="1" hidden="1">
      <c r="A73" s="196"/>
      <c r="B73" s="72" t="s">
        <v>640</v>
      </c>
      <c r="C73" s="94" t="s">
        <v>636</v>
      </c>
      <c r="D73" s="71" t="s">
        <v>175</v>
      </c>
      <c r="E73" s="71" t="s">
        <v>176</v>
      </c>
      <c r="F73" s="71" t="s">
        <v>7</v>
      </c>
      <c r="G73" s="71" t="s">
        <v>248</v>
      </c>
      <c r="H73" s="122"/>
    </row>
    <row r="74" spans="1:8" ht="39.75" customHeight="1" hidden="1">
      <c r="A74" s="196"/>
      <c r="B74" s="72" t="s">
        <v>642</v>
      </c>
      <c r="C74" s="94" t="s">
        <v>636</v>
      </c>
      <c r="D74" s="71" t="s">
        <v>175</v>
      </c>
      <c r="E74" s="71" t="s">
        <v>176</v>
      </c>
      <c r="F74" s="71" t="s">
        <v>7</v>
      </c>
      <c r="G74" s="71" t="s">
        <v>258</v>
      </c>
      <c r="H74" s="122"/>
    </row>
    <row r="75" spans="1:8" ht="25.5" hidden="1">
      <c r="A75" s="196"/>
      <c r="B75" s="72" t="s">
        <v>259</v>
      </c>
      <c r="C75" s="94" t="s">
        <v>636</v>
      </c>
      <c r="D75" s="71" t="s">
        <v>175</v>
      </c>
      <c r="E75" s="71" t="s">
        <v>176</v>
      </c>
      <c r="F75" s="71" t="s">
        <v>7</v>
      </c>
      <c r="G75" s="71" t="s">
        <v>260</v>
      </c>
      <c r="H75" s="122"/>
    </row>
    <row r="76" spans="1:8" ht="38.25">
      <c r="A76" s="196"/>
      <c r="B76" s="72" t="s">
        <v>643</v>
      </c>
      <c r="C76" s="94">
        <v>933</v>
      </c>
      <c r="D76" s="71" t="s">
        <v>175</v>
      </c>
      <c r="E76" s="71" t="s">
        <v>176</v>
      </c>
      <c r="F76" s="71" t="s">
        <v>7</v>
      </c>
      <c r="G76" s="71" t="s">
        <v>250</v>
      </c>
      <c r="H76" s="122">
        <v>1</v>
      </c>
    </row>
    <row r="77" spans="1:8" ht="12.75">
      <c r="A77" s="196"/>
      <c r="B77" s="70" t="s">
        <v>8</v>
      </c>
      <c r="C77" s="132">
        <v>933</v>
      </c>
      <c r="D77" s="66" t="s">
        <v>175</v>
      </c>
      <c r="E77" s="66" t="s">
        <v>177</v>
      </c>
      <c r="F77" s="66"/>
      <c r="G77" s="66"/>
      <c r="H77" s="117">
        <f>H82</f>
        <v>1</v>
      </c>
    </row>
    <row r="78" spans="1:8" ht="25.5">
      <c r="A78" s="196"/>
      <c r="B78" s="72" t="s">
        <v>419</v>
      </c>
      <c r="C78" s="94">
        <v>933</v>
      </c>
      <c r="D78" s="71" t="s">
        <v>175</v>
      </c>
      <c r="E78" s="71" t="s">
        <v>177</v>
      </c>
      <c r="F78" s="71" t="s">
        <v>1</v>
      </c>
      <c r="G78" s="71"/>
      <c r="H78" s="122">
        <f>H82</f>
        <v>1</v>
      </c>
    </row>
    <row r="79" spans="1:8" ht="27.75" customHeight="1" hidden="1">
      <c r="A79" s="196"/>
      <c r="B79" s="72" t="s">
        <v>9</v>
      </c>
      <c r="C79" s="94" t="s">
        <v>636</v>
      </c>
      <c r="D79" s="71" t="s">
        <v>175</v>
      </c>
      <c r="E79" s="71" t="s">
        <v>177</v>
      </c>
      <c r="F79" s="71" t="s">
        <v>1</v>
      </c>
      <c r="G79" s="71" t="s">
        <v>326</v>
      </c>
      <c r="H79" s="122"/>
    </row>
    <row r="80" spans="1:8" ht="29.25" customHeight="1" hidden="1">
      <c r="A80" s="196"/>
      <c r="B80" s="72" t="s">
        <v>10</v>
      </c>
      <c r="C80" s="94" t="s">
        <v>636</v>
      </c>
      <c r="D80" s="71" t="s">
        <v>175</v>
      </c>
      <c r="E80" s="71" t="s">
        <v>177</v>
      </c>
      <c r="F80" s="71" t="s">
        <v>1</v>
      </c>
      <c r="G80" s="71" t="s">
        <v>11</v>
      </c>
      <c r="H80" s="122"/>
    </row>
    <row r="81" spans="1:8" ht="25.5" hidden="1">
      <c r="A81" s="196"/>
      <c r="B81" s="72" t="s">
        <v>259</v>
      </c>
      <c r="C81" s="94" t="s">
        <v>636</v>
      </c>
      <c r="D81" s="71" t="s">
        <v>175</v>
      </c>
      <c r="E81" s="71" t="s">
        <v>177</v>
      </c>
      <c r="F81" s="71" t="s">
        <v>1</v>
      </c>
      <c r="G81" s="71" t="s">
        <v>260</v>
      </c>
      <c r="H81" s="122"/>
    </row>
    <row r="82" spans="1:8" ht="38.25">
      <c r="A82" s="196"/>
      <c r="B82" s="72" t="s">
        <v>643</v>
      </c>
      <c r="C82" s="94">
        <v>933</v>
      </c>
      <c r="D82" s="71" t="s">
        <v>175</v>
      </c>
      <c r="E82" s="71" t="s">
        <v>177</v>
      </c>
      <c r="F82" s="71" t="s">
        <v>1</v>
      </c>
      <c r="G82" s="71" t="s">
        <v>250</v>
      </c>
      <c r="H82" s="122">
        <v>1</v>
      </c>
    </row>
    <row r="83" spans="1:8" ht="25.5" hidden="1">
      <c r="A83" s="196"/>
      <c r="B83" s="70" t="s">
        <v>12</v>
      </c>
      <c r="C83" s="94" t="s">
        <v>636</v>
      </c>
      <c r="D83" s="71" t="s">
        <v>175</v>
      </c>
      <c r="E83" s="71" t="s">
        <v>180</v>
      </c>
      <c r="F83" s="71"/>
      <c r="G83" s="71"/>
      <c r="H83" s="117"/>
    </row>
    <row r="84" spans="1:8" ht="25.5" hidden="1">
      <c r="A84" s="196"/>
      <c r="B84" s="72" t="s">
        <v>419</v>
      </c>
      <c r="C84" s="94" t="s">
        <v>636</v>
      </c>
      <c r="D84" s="71" t="s">
        <v>175</v>
      </c>
      <c r="E84" s="71" t="s">
        <v>180</v>
      </c>
      <c r="F84" s="71" t="s">
        <v>1</v>
      </c>
      <c r="G84" s="71"/>
      <c r="H84" s="117"/>
    </row>
    <row r="85" spans="1:8" ht="41.25" customHeight="1" hidden="1">
      <c r="A85" s="196"/>
      <c r="B85" s="72" t="s">
        <v>640</v>
      </c>
      <c r="C85" s="94" t="s">
        <v>636</v>
      </c>
      <c r="D85" s="71" t="s">
        <v>175</v>
      </c>
      <c r="E85" s="71" t="s">
        <v>180</v>
      </c>
      <c r="F85" s="71" t="s">
        <v>1</v>
      </c>
      <c r="G85" s="71" t="s">
        <v>248</v>
      </c>
      <c r="H85" s="117"/>
    </row>
    <row r="86" spans="1:8" ht="41.25" customHeight="1" hidden="1">
      <c r="A86" s="196"/>
      <c r="B86" s="72" t="s">
        <v>642</v>
      </c>
      <c r="C86" s="94" t="s">
        <v>636</v>
      </c>
      <c r="D86" s="71" t="s">
        <v>175</v>
      </c>
      <c r="E86" s="71" t="s">
        <v>180</v>
      </c>
      <c r="F86" s="71" t="s">
        <v>1</v>
      </c>
      <c r="G86" s="71" t="s">
        <v>258</v>
      </c>
      <c r="H86" s="117"/>
    </row>
    <row r="87" spans="1:8" ht="25.5" hidden="1">
      <c r="A87" s="196"/>
      <c r="B87" s="72" t="s">
        <v>259</v>
      </c>
      <c r="C87" s="94" t="s">
        <v>636</v>
      </c>
      <c r="D87" s="71" t="s">
        <v>175</v>
      </c>
      <c r="E87" s="71" t="s">
        <v>180</v>
      </c>
      <c r="F87" s="71" t="s">
        <v>1</v>
      </c>
      <c r="G87" s="71" t="s">
        <v>260</v>
      </c>
      <c r="H87" s="117"/>
    </row>
    <row r="88" spans="1:8" ht="38.25" hidden="1">
      <c r="A88" s="196"/>
      <c r="B88" s="72" t="s">
        <v>643</v>
      </c>
      <c r="C88" s="94" t="s">
        <v>636</v>
      </c>
      <c r="D88" s="71" t="s">
        <v>175</v>
      </c>
      <c r="E88" s="71" t="s">
        <v>180</v>
      </c>
      <c r="F88" s="71" t="s">
        <v>1</v>
      </c>
      <c r="G88" s="71" t="s">
        <v>250</v>
      </c>
      <c r="H88" s="117"/>
    </row>
    <row r="89" spans="1:8" ht="12.75" hidden="1">
      <c r="A89" s="196"/>
      <c r="B89" s="125" t="s">
        <v>521</v>
      </c>
      <c r="C89" s="126">
        <v>933</v>
      </c>
      <c r="D89" s="126" t="s">
        <v>181</v>
      </c>
      <c r="E89" s="126"/>
      <c r="F89" s="126"/>
      <c r="G89" s="126"/>
      <c r="H89" s="129">
        <f>H97</f>
        <v>0</v>
      </c>
    </row>
    <row r="90" spans="1:8" ht="17.25" customHeight="1" hidden="1">
      <c r="A90" s="196"/>
      <c r="B90" s="70" t="s">
        <v>13</v>
      </c>
      <c r="C90" s="84" t="s">
        <v>636</v>
      </c>
      <c r="D90" s="84" t="s">
        <v>181</v>
      </c>
      <c r="E90" s="84" t="s">
        <v>178</v>
      </c>
      <c r="F90" s="79"/>
      <c r="G90" s="84"/>
      <c r="H90" s="121"/>
    </row>
    <row r="91" spans="1:8" ht="12.75" hidden="1">
      <c r="A91" s="196"/>
      <c r="B91" s="72" t="s">
        <v>14</v>
      </c>
      <c r="C91" s="84" t="s">
        <v>636</v>
      </c>
      <c r="D91" s="84" t="s">
        <v>181</v>
      </c>
      <c r="E91" s="84" t="s">
        <v>178</v>
      </c>
      <c r="F91" s="79" t="s">
        <v>15</v>
      </c>
      <c r="G91" s="84"/>
      <c r="H91" s="121"/>
    </row>
    <row r="92" spans="1:8" ht="38.25" hidden="1">
      <c r="A92" s="196"/>
      <c r="B92" s="72" t="s">
        <v>16</v>
      </c>
      <c r="C92" s="84" t="s">
        <v>636</v>
      </c>
      <c r="D92" s="84" t="s">
        <v>181</v>
      </c>
      <c r="E92" s="84" t="s">
        <v>178</v>
      </c>
      <c r="F92" s="79" t="s">
        <v>17</v>
      </c>
      <c r="G92" s="84"/>
      <c r="H92" s="121"/>
    </row>
    <row r="93" spans="1:8" ht="38.25" hidden="1">
      <c r="A93" s="196"/>
      <c r="B93" s="72" t="s">
        <v>643</v>
      </c>
      <c r="C93" s="84" t="s">
        <v>636</v>
      </c>
      <c r="D93" s="84" t="s">
        <v>181</v>
      </c>
      <c r="E93" s="84" t="s">
        <v>178</v>
      </c>
      <c r="F93" s="79" t="s">
        <v>17</v>
      </c>
      <c r="G93" s="84" t="s">
        <v>250</v>
      </c>
      <c r="H93" s="121"/>
    </row>
    <row r="94" spans="1:8" ht="12.75" hidden="1">
      <c r="A94" s="196"/>
      <c r="B94" s="70" t="s">
        <v>18</v>
      </c>
      <c r="C94" s="84" t="s">
        <v>636</v>
      </c>
      <c r="D94" s="84" t="s">
        <v>181</v>
      </c>
      <c r="E94" s="84" t="s">
        <v>183</v>
      </c>
      <c r="F94" s="79"/>
      <c r="G94" s="84"/>
      <c r="H94" s="121"/>
    </row>
    <row r="95" spans="1:8" ht="12.75" hidden="1">
      <c r="A95" s="196"/>
      <c r="B95" s="72" t="s">
        <v>19</v>
      </c>
      <c r="C95" s="84" t="s">
        <v>636</v>
      </c>
      <c r="D95" s="84" t="s">
        <v>181</v>
      </c>
      <c r="E95" s="84" t="s">
        <v>183</v>
      </c>
      <c r="F95" s="79" t="s">
        <v>20</v>
      </c>
      <c r="G95" s="84"/>
      <c r="H95" s="121"/>
    </row>
    <row r="96" spans="1:8" ht="39" customHeight="1" hidden="1">
      <c r="A96" s="196"/>
      <c r="B96" s="72" t="s">
        <v>317</v>
      </c>
      <c r="C96" s="84" t="s">
        <v>636</v>
      </c>
      <c r="D96" s="84" t="s">
        <v>181</v>
      </c>
      <c r="E96" s="84" t="s">
        <v>183</v>
      </c>
      <c r="F96" s="79" t="s">
        <v>20</v>
      </c>
      <c r="G96" s="89">
        <v>810</v>
      </c>
      <c r="H96" s="121"/>
    </row>
    <row r="97" spans="1:8" ht="12.75" hidden="1">
      <c r="A97" s="196"/>
      <c r="B97" s="70" t="s">
        <v>305</v>
      </c>
      <c r="C97" s="66" t="s">
        <v>56</v>
      </c>
      <c r="D97" s="134" t="s">
        <v>181</v>
      </c>
      <c r="E97" s="134" t="s">
        <v>176</v>
      </c>
      <c r="F97" s="135"/>
      <c r="G97" s="134"/>
      <c r="H97" s="136">
        <f>H98</f>
        <v>0</v>
      </c>
    </row>
    <row r="98" spans="1:8" ht="25.5" customHeight="1" hidden="1">
      <c r="A98" s="196"/>
      <c r="B98" s="72" t="s">
        <v>21</v>
      </c>
      <c r="C98" s="71" t="s">
        <v>56</v>
      </c>
      <c r="D98" s="84" t="s">
        <v>181</v>
      </c>
      <c r="E98" s="84" t="s">
        <v>176</v>
      </c>
      <c r="F98" s="79" t="s">
        <v>22</v>
      </c>
      <c r="G98" s="89"/>
      <c r="H98" s="121">
        <f>H99</f>
        <v>0</v>
      </c>
    </row>
    <row r="99" spans="1:8" ht="39" customHeight="1" hidden="1">
      <c r="A99" s="196"/>
      <c r="B99" s="72" t="s">
        <v>643</v>
      </c>
      <c r="C99" s="71" t="s">
        <v>56</v>
      </c>
      <c r="D99" s="84" t="s">
        <v>181</v>
      </c>
      <c r="E99" s="84" t="s">
        <v>176</v>
      </c>
      <c r="F99" s="79" t="s">
        <v>22</v>
      </c>
      <c r="G99" s="89">
        <v>244</v>
      </c>
      <c r="H99" s="121">
        <v>0</v>
      </c>
    </row>
    <row r="100" spans="1:8" ht="51" customHeight="1" hidden="1">
      <c r="A100" s="196"/>
      <c r="B100" s="72" t="s">
        <v>23</v>
      </c>
      <c r="C100" s="84" t="s">
        <v>636</v>
      </c>
      <c r="D100" s="84" t="s">
        <v>181</v>
      </c>
      <c r="E100" s="84" t="s">
        <v>176</v>
      </c>
      <c r="F100" s="79" t="s">
        <v>22</v>
      </c>
      <c r="G100" s="89">
        <v>414</v>
      </c>
      <c r="H100" s="121"/>
    </row>
    <row r="101" spans="1:8" ht="12.75">
      <c r="A101" s="196"/>
      <c r="B101" s="125" t="s">
        <v>24</v>
      </c>
      <c r="C101" s="126">
        <v>933</v>
      </c>
      <c r="D101" s="126" t="s">
        <v>182</v>
      </c>
      <c r="E101" s="126"/>
      <c r="F101" s="127"/>
      <c r="G101" s="126"/>
      <c r="H101" s="129">
        <f>H102</f>
        <v>20</v>
      </c>
    </row>
    <row r="102" spans="1:8" ht="12.75">
      <c r="A102" s="196"/>
      <c r="B102" s="70" t="s">
        <v>25</v>
      </c>
      <c r="C102" s="134">
        <v>933</v>
      </c>
      <c r="D102" s="66" t="s">
        <v>182</v>
      </c>
      <c r="E102" s="66" t="s">
        <v>175</v>
      </c>
      <c r="F102" s="66"/>
      <c r="G102" s="66"/>
      <c r="H102" s="117">
        <f>H103</f>
        <v>20</v>
      </c>
    </row>
    <row r="103" spans="1:8" ht="25.5">
      <c r="A103" s="196"/>
      <c r="B103" s="72" t="s">
        <v>419</v>
      </c>
      <c r="C103" s="84">
        <v>933</v>
      </c>
      <c r="D103" s="71" t="s">
        <v>182</v>
      </c>
      <c r="E103" s="71" t="s">
        <v>175</v>
      </c>
      <c r="F103" s="71" t="s">
        <v>1</v>
      </c>
      <c r="G103" s="71"/>
      <c r="H103" s="122">
        <f>H104</f>
        <v>20</v>
      </c>
    </row>
    <row r="104" spans="1:8" ht="38.25">
      <c r="A104" s="196"/>
      <c r="B104" s="72" t="s">
        <v>643</v>
      </c>
      <c r="C104" s="84">
        <v>933</v>
      </c>
      <c r="D104" s="71" t="s">
        <v>182</v>
      </c>
      <c r="E104" s="71" t="s">
        <v>175</v>
      </c>
      <c r="F104" s="71" t="s">
        <v>1</v>
      </c>
      <c r="G104" s="71" t="s">
        <v>250</v>
      </c>
      <c r="H104" s="122">
        <v>20</v>
      </c>
    </row>
    <row r="105" spans="1:8" ht="38.25" hidden="1">
      <c r="A105" s="196"/>
      <c r="B105" s="72" t="s">
        <v>313</v>
      </c>
      <c r="C105" s="84" t="s">
        <v>636</v>
      </c>
      <c r="D105" s="71" t="s">
        <v>182</v>
      </c>
      <c r="E105" s="71" t="s">
        <v>175</v>
      </c>
      <c r="F105" s="71" t="s">
        <v>26</v>
      </c>
      <c r="G105" s="71" t="s">
        <v>311</v>
      </c>
      <c r="H105" s="117"/>
    </row>
    <row r="106" spans="1:8" ht="25.5" hidden="1">
      <c r="A106" s="196"/>
      <c r="B106" s="70" t="s">
        <v>221</v>
      </c>
      <c r="C106" s="84" t="s">
        <v>636</v>
      </c>
      <c r="D106" s="71" t="s">
        <v>182</v>
      </c>
      <c r="E106" s="71" t="s">
        <v>182</v>
      </c>
      <c r="F106" s="71"/>
      <c r="G106" s="71"/>
      <c r="H106" s="117"/>
    </row>
    <row r="107" spans="1:8" ht="25.5" hidden="1">
      <c r="A107" s="196"/>
      <c r="B107" s="74" t="s">
        <v>419</v>
      </c>
      <c r="C107" s="84" t="s">
        <v>636</v>
      </c>
      <c r="D107" s="71" t="s">
        <v>182</v>
      </c>
      <c r="E107" s="71" t="s">
        <v>182</v>
      </c>
      <c r="F107" s="71" t="s">
        <v>1</v>
      </c>
      <c r="G107" s="71"/>
      <c r="H107" s="117"/>
    </row>
    <row r="108" spans="1:8" ht="27.75" customHeight="1" hidden="1">
      <c r="A108" s="196"/>
      <c r="B108" s="72" t="s">
        <v>9</v>
      </c>
      <c r="C108" s="84" t="s">
        <v>636</v>
      </c>
      <c r="D108" s="71" t="s">
        <v>182</v>
      </c>
      <c r="E108" s="71" t="s">
        <v>182</v>
      </c>
      <c r="F108" s="71" t="s">
        <v>1</v>
      </c>
      <c r="G108" s="71" t="s">
        <v>326</v>
      </c>
      <c r="H108" s="117"/>
    </row>
    <row r="109" spans="1:8" ht="27" customHeight="1" hidden="1">
      <c r="A109" s="196"/>
      <c r="B109" s="72" t="s">
        <v>10</v>
      </c>
      <c r="C109" s="84" t="s">
        <v>636</v>
      </c>
      <c r="D109" s="71" t="s">
        <v>182</v>
      </c>
      <c r="E109" s="71" t="s">
        <v>182</v>
      </c>
      <c r="F109" s="71" t="s">
        <v>1</v>
      </c>
      <c r="G109" s="71" t="s">
        <v>11</v>
      </c>
      <c r="H109" s="117"/>
    </row>
    <row r="110" spans="1:8" ht="25.5" hidden="1">
      <c r="A110" s="196"/>
      <c r="B110" s="72" t="s">
        <v>259</v>
      </c>
      <c r="C110" s="84" t="s">
        <v>636</v>
      </c>
      <c r="D110" s="71" t="s">
        <v>182</v>
      </c>
      <c r="E110" s="71" t="s">
        <v>182</v>
      </c>
      <c r="F110" s="71" t="s">
        <v>1</v>
      </c>
      <c r="G110" s="71" t="s">
        <v>260</v>
      </c>
      <c r="H110" s="117"/>
    </row>
    <row r="111" spans="1:8" ht="38.25" hidden="1">
      <c r="A111" s="196"/>
      <c r="B111" s="72" t="s">
        <v>643</v>
      </c>
      <c r="C111" s="84" t="s">
        <v>636</v>
      </c>
      <c r="D111" s="71" t="s">
        <v>182</v>
      </c>
      <c r="E111" s="71" t="s">
        <v>182</v>
      </c>
      <c r="F111" s="71" t="s">
        <v>1</v>
      </c>
      <c r="G111" s="71" t="s">
        <v>250</v>
      </c>
      <c r="H111" s="117"/>
    </row>
    <row r="112" spans="1:8" ht="25.5" hidden="1">
      <c r="A112" s="196"/>
      <c r="B112" s="72" t="s">
        <v>256</v>
      </c>
      <c r="C112" s="84" t="s">
        <v>636</v>
      </c>
      <c r="D112" s="71" t="s">
        <v>182</v>
      </c>
      <c r="E112" s="71" t="s">
        <v>182</v>
      </c>
      <c r="F112" s="71" t="s">
        <v>1</v>
      </c>
      <c r="G112" s="71" t="s">
        <v>252</v>
      </c>
      <c r="H112" s="117"/>
    </row>
    <row r="113" spans="1:8" ht="12.75" hidden="1">
      <c r="A113" s="196"/>
      <c r="B113" s="72" t="s">
        <v>308</v>
      </c>
      <c r="C113" s="84" t="s">
        <v>636</v>
      </c>
      <c r="D113" s="71" t="s">
        <v>182</v>
      </c>
      <c r="E113" s="71" t="s">
        <v>182</v>
      </c>
      <c r="F113" s="71" t="s">
        <v>1</v>
      </c>
      <c r="G113" s="71" t="s">
        <v>644</v>
      </c>
      <c r="H113" s="117"/>
    </row>
    <row r="114" spans="1:8" ht="12.75" hidden="1">
      <c r="A114" s="196"/>
      <c r="B114" s="68" t="s">
        <v>523</v>
      </c>
      <c r="C114" s="78" t="s">
        <v>636</v>
      </c>
      <c r="D114" s="80" t="s">
        <v>174</v>
      </c>
      <c r="E114" s="78"/>
      <c r="F114" s="80"/>
      <c r="G114" s="78"/>
      <c r="H114" s="120"/>
    </row>
    <row r="115" spans="1:8" ht="25.5" hidden="1">
      <c r="A115" s="196"/>
      <c r="B115" s="70" t="s">
        <v>242</v>
      </c>
      <c r="C115" s="84" t="s">
        <v>636</v>
      </c>
      <c r="D115" s="71" t="s">
        <v>174</v>
      </c>
      <c r="E115" s="71" t="s">
        <v>182</v>
      </c>
      <c r="F115" s="71"/>
      <c r="G115" s="71"/>
      <c r="H115" s="117"/>
    </row>
    <row r="116" spans="1:8" ht="25.5" hidden="1">
      <c r="A116" s="196"/>
      <c r="B116" s="72" t="s">
        <v>440</v>
      </c>
      <c r="C116" s="84" t="s">
        <v>636</v>
      </c>
      <c r="D116" s="71" t="s">
        <v>174</v>
      </c>
      <c r="E116" s="71" t="s">
        <v>182</v>
      </c>
      <c r="F116" s="71" t="s">
        <v>651</v>
      </c>
      <c r="G116" s="71"/>
      <c r="H116" s="117"/>
    </row>
    <row r="117" spans="1:8" ht="38.25" hidden="1">
      <c r="A117" s="196"/>
      <c r="B117" s="72" t="s">
        <v>643</v>
      </c>
      <c r="C117" s="84" t="s">
        <v>636</v>
      </c>
      <c r="D117" s="71" t="s">
        <v>174</v>
      </c>
      <c r="E117" s="71" t="s">
        <v>182</v>
      </c>
      <c r="F117" s="71" t="s">
        <v>651</v>
      </c>
      <c r="G117" s="71" t="s">
        <v>250</v>
      </c>
      <c r="H117" s="117"/>
    </row>
    <row r="118" spans="1:8" ht="12.75" hidden="1">
      <c r="A118" s="196"/>
      <c r="B118" s="70" t="s">
        <v>194</v>
      </c>
      <c r="C118" s="84" t="s">
        <v>636</v>
      </c>
      <c r="D118" s="71" t="s">
        <v>174</v>
      </c>
      <c r="E118" s="71" t="s">
        <v>174</v>
      </c>
      <c r="F118" s="71"/>
      <c r="G118" s="71"/>
      <c r="H118" s="117"/>
    </row>
    <row r="119" spans="1:8" ht="17.25" customHeight="1" hidden="1">
      <c r="A119" s="196"/>
      <c r="B119" s="72" t="s">
        <v>407</v>
      </c>
      <c r="C119" s="84" t="s">
        <v>636</v>
      </c>
      <c r="D119" s="71" t="s">
        <v>174</v>
      </c>
      <c r="E119" s="71" t="s">
        <v>174</v>
      </c>
      <c r="F119" s="71" t="s">
        <v>27</v>
      </c>
      <c r="G119" s="71"/>
      <c r="H119" s="117"/>
    </row>
    <row r="120" spans="1:8" ht="38.25" hidden="1">
      <c r="A120" s="196"/>
      <c r="B120" s="72" t="s">
        <v>643</v>
      </c>
      <c r="C120" s="84" t="s">
        <v>636</v>
      </c>
      <c r="D120" s="71" t="s">
        <v>174</v>
      </c>
      <c r="E120" s="71" t="s">
        <v>174</v>
      </c>
      <c r="F120" s="71" t="s">
        <v>27</v>
      </c>
      <c r="G120" s="71" t="s">
        <v>250</v>
      </c>
      <c r="H120" s="117"/>
    </row>
    <row r="121" spans="1:8" ht="12.75">
      <c r="A121" s="196"/>
      <c r="B121" s="125" t="s">
        <v>524</v>
      </c>
      <c r="C121" s="126">
        <v>933</v>
      </c>
      <c r="D121" s="127" t="s">
        <v>183</v>
      </c>
      <c r="E121" s="126"/>
      <c r="F121" s="127"/>
      <c r="G121" s="126"/>
      <c r="H121" s="129">
        <f>H122</f>
        <v>2111.9</v>
      </c>
    </row>
    <row r="122" spans="1:8" ht="12.75">
      <c r="A122" s="196"/>
      <c r="B122" s="70" t="s">
        <v>197</v>
      </c>
      <c r="C122" s="84">
        <v>933</v>
      </c>
      <c r="D122" s="71" t="s">
        <v>183</v>
      </c>
      <c r="E122" s="71" t="s">
        <v>172</v>
      </c>
      <c r="F122" s="71"/>
      <c r="G122" s="71"/>
      <c r="H122" s="122">
        <f>H123</f>
        <v>2111.9</v>
      </c>
    </row>
    <row r="123" spans="1:8" ht="25.5">
      <c r="A123" s="196"/>
      <c r="B123" s="72" t="s">
        <v>198</v>
      </c>
      <c r="C123" s="84">
        <v>933</v>
      </c>
      <c r="D123" s="71" t="s">
        <v>183</v>
      </c>
      <c r="E123" s="71" t="s">
        <v>172</v>
      </c>
      <c r="F123" s="71" t="s">
        <v>199</v>
      </c>
      <c r="G123" s="71"/>
      <c r="H123" s="122">
        <f>H124</f>
        <v>2111.9</v>
      </c>
    </row>
    <row r="124" spans="1:8" ht="12.75">
      <c r="A124" s="196"/>
      <c r="B124" s="72" t="s">
        <v>247</v>
      </c>
      <c r="C124" s="84">
        <v>933</v>
      </c>
      <c r="D124" s="71" t="s">
        <v>183</v>
      </c>
      <c r="E124" s="71" t="s">
        <v>172</v>
      </c>
      <c r="F124" s="71" t="s">
        <v>199</v>
      </c>
      <c r="G124" s="71" t="s">
        <v>271</v>
      </c>
      <c r="H124" s="122">
        <v>2111.9</v>
      </c>
    </row>
    <row r="125" spans="1:8" ht="38.25" hidden="1">
      <c r="A125" s="196"/>
      <c r="B125" s="72" t="s">
        <v>28</v>
      </c>
      <c r="C125" s="84" t="s">
        <v>636</v>
      </c>
      <c r="D125" s="71" t="s">
        <v>183</v>
      </c>
      <c r="E125" s="71" t="s">
        <v>172</v>
      </c>
      <c r="F125" s="71" t="s">
        <v>29</v>
      </c>
      <c r="G125" s="71"/>
      <c r="H125" s="117"/>
    </row>
    <row r="126" spans="1:8" ht="12.75" hidden="1">
      <c r="A126" s="196"/>
      <c r="B126" s="72" t="s">
        <v>304</v>
      </c>
      <c r="C126" s="84" t="s">
        <v>636</v>
      </c>
      <c r="D126" s="71" t="s">
        <v>183</v>
      </c>
      <c r="E126" s="71" t="s">
        <v>172</v>
      </c>
      <c r="F126" s="71" t="s">
        <v>29</v>
      </c>
      <c r="G126" s="71" t="s">
        <v>301</v>
      </c>
      <c r="H126" s="117"/>
    </row>
    <row r="127" spans="1:8" ht="12.75" hidden="1">
      <c r="A127" s="196"/>
      <c r="B127" s="72" t="s">
        <v>323</v>
      </c>
      <c r="C127" s="84" t="s">
        <v>636</v>
      </c>
      <c r="D127" s="71" t="s">
        <v>183</v>
      </c>
      <c r="E127" s="71" t="s">
        <v>172</v>
      </c>
      <c r="F127" s="71" t="s">
        <v>29</v>
      </c>
      <c r="G127" s="71" t="s">
        <v>324</v>
      </c>
      <c r="H127" s="117"/>
    </row>
    <row r="128" spans="1:8" ht="38.25" hidden="1">
      <c r="A128" s="196"/>
      <c r="B128" s="72" t="s">
        <v>362</v>
      </c>
      <c r="C128" s="84" t="s">
        <v>636</v>
      </c>
      <c r="D128" s="71" t="s">
        <v>183</v>
      </c>
      <c r="E128" s="71" t="s">
        <v>172</v>
      </c>
      <c r="F128" s="71" t="s">
        <v>30</v>
      </c>
      <c r="G128" s="71"/>
      <c r="H128" s="117"/>
    </row>
    <row r="129" spans="1:8" ht="53.25" customHeight="1" hidden="1">
      <c r="A129" s="196"/>
      <c r="B129" s="72" t="s">
        <v>31</v>
      </c>
      <c r="C129" s="84" t="s">
        <v>636</v>
      </c>
      <c r="D129" s="71" t="s">
        <v>183</v>
      </c>
      <c r="E129" s="71" t="s">
        <v>172</v>
      </c>
      <c r="F129" s="71" t="s">
        <v>30</v>
      </c>
      <c r="G129" s="71" t="s">
        <v>263</v>
      </c>
      <c r="H129" s="117"/>
    </row>
    <row r="130" spans="1:8" ht="53.25" customHeight="1" hidden="1">
      <c r="A130" s="196"/>
      <c r="B130" s="72" t="s">
        <v>32</v>
      </c>
      <c r="C130" s="84" t="s">
        <v>636</v>
      </c>
      <c r="D130" s="71" t="s">
        <v>183</v>
      </c>
      <c r="E130" s="71" t="s">
        <v>172</v>
      </c>
      <c r="F130" s="71" t="s">
        <v>30</v>
      </c>
      <c r="G130" s="71" t="s">
        <v>264</v>
      </c>
      <c r="H130" s="117"/>
    </row>
    <row r="131" spans="1:8" ht="25.5" hidden="1">
      <c r="A131" s="196"/>
      <c r="B131" s="74" t="s">
        <v>363</v>
      </c>
      <c r="C131" s="84" t="s">
        <v>636</v>
      </c>
      <c r="D131" s="71" t="s">
        <v>183</v>
      </c>
      <c r="E131" s="71" t="s">
        <v>172</v>
      </c>
      <c r="F131" s="71" t="s">
        <v>33</v>
      </c>
      <c r="G131" s="71"/>
      <c r="H131" s="117"/>
    </row>
    <row r="132" spans="1:8" ht="52.5" customHeight="1" hidden="1">
      <c r="A132" s="196"/>
      <c r="B132" s="72" t="s">
        <v>31</v>
      </c>
      <c r="C132" s="84" t="s">
        <v>636</v>
      </c>
      <c r="D132" s="71" t="s">
        <v>183</v>
      </c>
      <c r="E132" s="71" t="s">
        <v>172</v>
      </c>
      <c r="F132" s="71" t="s">
        <v>33</v>
      </c>
      <c r="G132" s="71" t="s">
        <v>263</v>
      </c>
      <c r="H132" s="117"/>
    </row>
    <row r="133" spans="1:8" ht="53.25" customHeight="1" hidden="1">
      <c r="A133" s="196"/>
      <c r="B133" s="72" t="s">
        <v>32</v>
      </c>
      <c r="C133" s="84" t="s">
        <v>636</v>
      </c>
      <c r="D133" s="71" t="s">
        <v>183</v>
      </c>
      <c r="E133" s="71" t="s">
        <v>172</v>
      </c>
      <c r="F133" s="71" t="s">
        <v>33</v>
      </c>
      <c r="G133" s="71" t="s">
        <v>264</v>
      </c>
      <c r="H133" s="117"/>
    </row>
    <row r="134" spans="1:8" ht="25.5" hidden="1">
      <c r="A134" s="196"/>
      <c r="B134" s="70" t="s">
        <v>525</v>
      </c>
      <c r="C134" s="84" t="s">
        <v>636</v>
      </c>
      <c r="D134" s="71" t="s">
        <v>183</v>
      </c>
      <c r="E134" s="71" t="s">
        <v>181</v>
      </c>
      <c r="F134" s="71"/>
      <c r="G134" s="71"/>
      <c r="H134" s="117"/>
    </row>
    <row r="135" spans="1:8" ht="63.75" hidden="1">
      <c r="A135" s="196"/>
      <c r="B135" s="72" t="s">
        <v>645</v>
      </c>
      <c r="C135" s="84" t="s">
        <v>636</v>
      </c>
      <c r="D135" s="71" t="s">
        <v>183</v>
      </c>
      <c r="E135" s="71" t="s">
        <v>181</v>
      </c>
      <c r="F135" s="71" t="s">
        <v>34</v>
      </c>
      <c r="G135" s="71"/>
      <c r="H135" s="117"/>
    </row>
    <row r="136" spans="1:8" ht="25.5" hidden="1">
      <c r="A136" s="196"/>
      <c r="B136" s="73" t="s">
        <v>35</v>
      </c>
      <c r="C136" s="84" t="s">
        <v>636</v>
      </c>
      <c r="D136" s="71" t="s">
        <v>183</v>
      </c>
      <c r="E136" s="71" t="s">
        <v>181</v>
      </c>
      <c r="F136" s="71" t="s">
        <v>36</v>
      </c>
      <c r="G136" s="71" t="s">
        <v>171</v>
      </c>
      <c r="H136" s="117"/>
    </row>
    <row r="137" spans="1:8" ht="12.75" hidden="1">
      <c r="A137" s="196"/>
      <c r="B137" s="72" t="s">
        <v>247</v>
      </c>
      <c r="C137" s="84" t="s">
        <v>636</v>
      </c>
      <c r="D137" s="71" t="s">
        <v>183</v>
      </c>
      <c r="E137" s="71" t="s">
        <v>181</v>
      </c>
      <c r="F137" s="71" t="s">
        <v>36</v>
      </c>
      <c r="G137" s="71" t="s">
        <v>271</v>
      </c>
      <c r="H137" s="117"/>
    </row>
    <row r="138" spans="1:8" ht="12.75">
      <c r="A138" s="196"/>
      <c r="B138" s="125" t="s">
        <v>526</v>
      </c>
      <c r="C138" s="126">
        <v>933</v>
      </c>
      <c r="D138" s="127" t="s">
        <v>177</v>
      </c>
      <c r="E138" s="126"/>
      <c r="F138" s="127"/>
      <c r="G138" s="126"/>
      <c r="H138" s="129">
        <f>H139</f>
        <v>78.3</v>
      </c>
    </row>
    <row r="139" spans="1:8" ht="12.75">
      <c r="A139" s="196"/>
      <c r="B139" s="70" t="s">
        <v>188</v>
      </c>
      <c r="C139" s="66" t="s">
        <v>56</v>
      </c>
      <c r="D139" s="66" t="s">
        <v>177</v>
      </c>
      <c r="E139" s="66" t="s">
        <v>172</v>
      </c>
      <c r="F139" s="66"/>
      <c r="G139" s="66"/>
      <c r="H139" s="117">
        <f>H140</f>
        <v>78.3</v>
      </c>
    </row>
    <row r="140" spans="1:8" ht="12.75">
      <c r="A140" s="196"/>
      <c r="B140" s="74" t="s">
        <v>277</v>
      </c>
      <c r="C140" s="71" t="s">
        <v>56</v>
      </c>
      <c r="D140" s="71" t="s">
        <v>177</v>
      </c>
      <c r="E140" s="71" t="s">
        <v>172</v>
      </c>
      <c r="F140" s="71" t="s">
        <v>37</v>
      </c>
      <c r="G140" s="71"/>
      <c r="H140" s="122">
        <f>H141</f>
        <v>78.3</v>
      </c>
    </row>
    <row r="141" spans="1:8" ht="38.25">
      <c r="A141" s="196"/>
      <c r="B141" s="81" t="s">
        <v>442</v>
      </c>
      <c r="C141" s="71" t="s">
        <v>56</v>
      </c>
      <c r="D141" s="71" t="s">
        <v>177</v>
      </c>
      <c r="E141" s="71" t="s">
        <v>172</v>
      </c>
      <c r="F141" s="71" t="s">
        <v>37</v>
      </c>
      <c r="G141" s="71" t="s">
        <v>441</v>
      </c>
      <c r="H141" s="122">
        <v>78.3</v>
      </c>
    </row>
    <row r="142" spans="1:8" ht="18" customHeight="1" hidden="1">
      <c r="A142" s="196"/>
      <c r="B142" s="70" t="s">
        <v>38</v>
      </c>
      <c r="C142" s="84" t="s">
        <v>636</v>
      </c>
      <c r="D142" s="71" t="s">
        <v>177</v>
      </c>
      <c r="E142" s="71" t="s">
        <v>178</v>
      </c>
      <c r="F142" s="71"/>
      <c r="G142" s="71"/>
      <c r="H142" s="115"/>
    </row>
    <row r="143" spans="1:8" ht="25.5" hidden="1">
      <c r="A143" s="196"/>
      <c r="B143" s="74" t="s">
        <v>406</v>
      </c>
      <c r="C143" s="84" t="s">
        <v>636</v>
      </c>
      <c r="D143" s="71" t="s">
        <v>177</v>
      </c>
      <c r="E143" s="71" t="s">
        <v>178</v>
      </c>
      <c r="F143" s="71" t="s">
        <v>39</v>
      </c>
      <c r="G143" s="71"/>
      <c r="H143" s="115"/>
    </row>
    <row r="144" spans="1:8" ht="12.75" hidden="1">
      <c r="A144" s="196"/>
      <c r="B144" s="72" t="s">
        <v>40</v>
      </c>
      <c r="C144" s="84" t="s">
        <v>636</v>
      </c>
      <c r="D144" s="71" t="s">
        <v>177</v>
      </c>
      <c r="E144" s="71" t="s">
        <v>178</v>
      </c>
      <c r="F144" s="71" t="s">
        <v>39</v>
      </c>
      <c r="G144" s="71" t="s">
        <v>41</v>
      </c>
      <c r="H144" s="115"/>
    </row>
    <row r="145" spans="1:8" ht="12.75" hidden="1">
      <c r="A145" s="196"/>
      <c r="B145" s="68" t="s">
        <v>527</v>
      </c>
      <c r="C145" s="126">
        <v>933</v>
      </c>
      <c r="D145" s="80" t="s">
        <v>180</v>
      </c>
      <c r="E145" s="78"/>
      <c r="F145" s="80"/>
      <c r="G145" s="78"/>
      <c r="H145" s="116">
        <f>H146</f>
        <v>0</v>
      </c>
    </row>
    <row r="146" spans="1:8" ht="12.75" hidden="1">
      <c r="A146" s="196"/>
      <c r="B146" s="70" t="s">
        <v>528</v>
      </c>
      <c r="C146" s="134">
        <v>933</v>
      </c>
      <c r="D146" s="66" t="s">
        <v>180</v>
      </c>
      <c r="E146" s="66" t="s">
        <v>172</v>
      </c>
      <c r="F146" s="66"/>
      <c r="G146" s="66"/>
      <c r="H146" s="115">
        <f>H147</f>
        <v>0</v>
      </c>
    </row>
    <row r="147" spans="1:8" ht="25.5" hidden="1">
      <c r="A147" s="196"/>
      <c r="B147" s="74" t="s">
        <v>421</v>
      </c>
      <c r="C147" s="94">
        <v>933</v>
      </c>
      <c r="D147" s="71" t="s">
        <v>180</v>
      </c>
      <c r="E147" s="71" t="s">
        <v>172</v>
      </c>
      <c r="F147" s="71" t="s">
        <v>42</v>
      </c>
      <c r="G147" s="71"/>
      <c r="H147" s="133">
        <f>H148</f>
        <v>0</v>
      </c>
    </row>
    <row r="148" spans="1:8" ht="38.25" hidden="1">
      <c r="A148" s="196"/>
      <c r="B148" s="72" t="s">
        <v>643</v>
      </c>
      <c r="C148" s="94">
        <v>933</v>
      </c>
      <c r="D148" s="71" t="s">
        <v>180</v>
      </c>
      <c r="E148" s="71" t="s">
        <v>172</v>
      </c>
      <c r="F148" s="71" t="s">
        <v>42</v>
      </c>
      <c r="G148" s="71" t="s">
        <v>250</v>
      </c>
      <c r="H148" s="133">
        <v>0</v>
      </c>
    </row>
    <row r="149" spans="1:8" ht="25.5" hidden="1">
      <c r="A149" s="196"/>
      <c r="B149" s="68" t="s">
        <v>43</v>
      </c>
      <c r="C149" s="78" t="s">
        <v>636</v>
      </c>
      <c r="D149" s="80" t="s">
        <v>235</v>
      </c>
      <c r="E149" s="78"/>
      <c r="F149" s="80"/>
      <c r="G149" s="78"/>
      <c r="H149" s="116"/>
    </row>
    <row r="150" spans="1:8" ht="25.5" hidden="1">
      <c r="A150" s="196"/>
      <c r="B150" s="70" t="s">
        <v>44</v>
      </c>
      <c r="C150" s="84" t="s">
        <v>636</v>
      </c>
      <c r="D150" s="71" t="s">
        <v>235</v>
      </c>
      <c r="E150" s="71" t="s">
        <v>172</v>
      </c>
      <c r="F150" s="71"/>
      <c r="G150" s="71"/>
      <c r="H150" s="115"/>
    </row>
    <row r="151" spans="1:8" ht="12.75" hidden="1">
      <c r="A151" s="196"/>
      <c r="B151" s="72" t="s">
        <v>45</v>
      </c>
      <c r="C151" s="84" t="s">
        <v>636</v>
      </c>
      <c r="D151" s="71" t="s">
        <v>235</v>
      </c>
      <c r="E151" s="71" t="s">
        <v>172</v>
      </c>
      <c r="F151" s="71" t="s">
        <v>46</v>
      </c>
      <c r="G151" s="71"/>
      <c r="H151" s="115"/>
    </row>
    <row r="152" spans="1:8" ht="12.75" hidden="1">
      <c r="A152" s="196"/>
      <c r="B152" s="72" t="s">
        <v>47</v>
      </c>
      <c r="C152" s="84" t="s">
        <v>636</v>
      </c>
      <c r="D152" s="71" t="s">
        <v>235</v>
      </c>
      <c r="E152" s="71" t="s">
        <v>172</v>
      </c>
      <c r="F152" s="71" t="s">
        <v>48</v>
      </c>
      <c r="G152" s="71"/>
      <c r="H152" s="115"/>
    </row>
    <row r="153" spans="1:8" ht="12.75" hidden="1">
      <c r="A153" s="196"/>
      <c r="B153" s="72" t="s">
        <v>49</v>
      </c>
      <c r="C153" s="84" t="s">
        <v>636</v>
      </c>
      <c r="D153" s="71" t="s">
        <v>235</v>
      </c>
      <c r="E153" s="71" t="s">
        <v>172</v>
      </c>
      <c r="F153" s="71" t="s">
        <v>48</v>
      </c>
      <c r="G153" s="71" t="s">
        <v>50</v>
      </c>
      <c r="H153" s="115"/>
    </row>
    <row r="154" spans="1:8" ht="51" hidden="1">
      <c r="A154" s="196"/>
      <c r="B154" s="68" t="s">
        <v>530</v>
      </c>
      <c r="C154" s="78" t="s">
        <v>636</v>
      </c>
      <c r="D154" s="80" t="s">
        <v>186</v>
      </c>
      <c r="E154" s="78"/>
      <c r="F154" s="80"/>
      <c r="G154" s="78"/>
      <c r="H154" s="116"/>
    </row>
    <row r="155" spans="1:8" ht="25.5" hidden="1">
      <c r="A155" s="196"/>
      <c r="B155" s="70" t="s">
        <v>532</v>
      </c>
      <c r="C155" s="84" t="s">
        <v>636</v>
      </c>
      <c r="D155" s="71" t="s">
        <v>186</v>
      </c>
      <c r="E155" s="71" t="s">
        <v>175</v>
      </c>
      <c r="F155" s="71"/>
      <c r="G155" s="71"/>
      <c r="H155" s="115"/>
    </row>
    <row r="156" spans="1:8" ht="17.25" customHeight="1" hidden="1">
      <c r="A156" s="196"/>
      <c r="B156" s="72" t="s">
        <v>532</v>
      </c>
      <c r="C156" s="84" t="s">
        <v>636</v>
      </c>
      <c r="D156" s="71" t="s">
        <v>186</v>
      </c>
      <c r="E156" s="71" t="s">
        <v>175</v>
      </c>
      <c r="F156" s="71"/>
      <c r="G156" s="71"/>
      <c r="H156" s="115"/>
    </row>
    <row r="157" spans="1:8" ht="12.75" hidden="1">
      <c r="A157" s="196"/>
      <c r="B157" s="82" t="s">
        <v>51</v>
      </c>
      <c r="C157" s="84" t="s">
        <v>636</v>
      </c>
      <c r="D157" s="71" t="s">
        <v>186</v>
      </c>
      <c r="E157" s="71" t="s">
        <v>175</v>
      </c>
      <c r="F157" s="71" t="s">
        <v>34</v>
      </c>
      <c r="G157" s="71"/>
      <c r="H157" s="115"/>
    </row>
    <row r="158" spans="1:8" ht="12.75" hidden="1">
      <c r="A158" s="196"/>
      <c r="B158" s="72" t="s">
        <v>247</v>
      </c>
      <c r="C158" s="84" t="s">
        <v>636</v>
      </c>
      <c r="D158" s="71" t="s">
        <v>186</v>
      </c>
      <c r="E158" s="71" t="s">
        <v>175</v>
      </c>
      <c r="F158" s="71" t="s">
        <v>34</v>
      </c>
      <c r="G158" s="71" t="s">
        <v>271</v>
      </c>
      <c r="H158" s="115"/>
    </row>
    <row r="159" spans="1:8" ht="12.75">
      <c r="A159" s="227" t="s">
        <v>52</v>
      </c>
      <c r="B159" s="228"/>
      <c r="C159" s="1"/>
      <c r="D159" s="1"/>
      <c r="E159" s="1"/>
      <c r="F159" s="1"/>
      <c r="G159" s="1"/>
      <c r="H159" s="119">
        <f>H138+H89+H66+H12+H101+H145+H70+H121</f>
        <v>4016.7</v>
      </c>
    </row>
    <row r="160" ht="12.75">
      <c r="H160" s="142">
        <f>'пр.6,'!D23</f>
        <v>4016.712</v>
      </c>
    </row>
    <row r="161" ht="12.75">
      <c r="H161" s="142">
        <f>H159-H160</f>
        <v>-0.012000000000170985</v>
      </c>
    </row>
  </sheetData>
  <sheetProtection/>
  <autoFilter ref="A10:H659"/>
  <mergeCells count="11">
    <mergeCell ref="D9:D10"/>
    <mergeCell ref="E9:E10"/>
    <mergeCell ref="F9:F10"/>
    <mergeCell ref="A159:B159"/>
    <mergeCell ref="A7:H7"/>
    <mergeCell ref="G9:G10"/>
    <mergeCell ref="H9:H10"/>
    <mergeCell ref="A11:A158"/>
    <mergeCell ref="A9:A10"/>
    <mergeCell ref="B9:B10"/>
    <mergeCell ref="C9:C10"/>
  </mergeCells>
  <printOptions/>
  <pageMargins left="0.39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="60" zoomScalePageLayoutView="0" workbookViewId="0" topLeftCell="A1">
      <selection activeCell="L7" sqref="L7"/>
    </sheetView>
  </sheetViews>
  <sheetFormatPr defaultColWidth="9.00390625" defaultRowHeight="12.75"/>
  <cols>
    <col min="1" max="1" width="5.00390625" style="13" customWidth="1"/>
    <col min="2" max="2" width="44.625" style="13" customWidth="1"/>
    <col min="3" max="3" width="11.25390625" style="13" customWidth="1"/>
    <col min="4" max="4" width="7.25390625" style="13" customWidth="1"/>
    <col min="5" max="5" width="6.375" style="13" customWidth="1"/>
    <col min="6" max="6" width="13.00390625" style="13" customWidth="1"/>
    <col min="7" max="7" width="9.375" style="13" customWidth="1"/>
    <col min="8" max="8" width="9.875" style="13" customWidth="1"/>
    <col min="9" max="9" width="14.875" style="13" bestFit="1" customWidth="1"/>
    <col min="10" max="16384" width="9.125" style="13" customWidth="1"/>
  </cols>
  <sheetData>
    <row r="1" ht="12.75" customHeight="1">
      <c r="I1" s="62" t="s">
        <v>549</v>
      </c>
    </row>
    <row r="2" spans="3:9" ht="15.75">
      <c r="C2" s="13" t="s">
        <v>118</v>
      </c>
      <c r="I2" s="56"/>
    </row>
    <row r="3" spans="2:9" ht="12.75">
      <c r="B3" s="58"/>
      <c r="I3" s="62" t="s">
        <v>567</v>
      </c>
    </row>
    <row r="4" spans="2:9" ht="12.75" customHeight="1">
      <c r="B4" s="64"/>
      <c r="I4" s="56" t="s">
        <v>364</v>
      </c>
    </row>
    <row r="5" spans="2:9" ht="15.75">
      <c r="B5" s="59"/>
      <c r="F5" s="13" t="s">
        <v>119</v>
      </c>
      <c r="G5" s="58"/>
      <c r="I5" s="56"/>
    </row>
    <row r="6" spans="2:7" ht="12.75">
      <c r="B6" s="59"/>
      <c r="C6" s="62"/>
      <c r="G6" s="58"/>
    </row>
    <row r="7" spans="1:9" ht="12.75" customHeight="1">
      <c r="A7" s="194" t="s">
        <v>368</v>
      </c>
      <c r="B7" s="194"/>
      <c r="C7" s="194"/>
      <c r="D7" s="194"/>
      <c r="E7" s="194"/>
      <c r="F7" s="194"/>
      <c r="G7" s="194"/>
      <c r="H7" s="194"/>
      <c r="I7" s="194"/>
    </row>
    <row r="8" spans="2:9" ht="12.75" customHeight="1">
      <c r="B8" s="60"/>
      <c r="C8" s="61"/>
      <c r="I8" s="62" t="s">
        <v>498</v>
      </c>
    </row>
    <row r="9" spans="1:9" ht="14.25" customHeight="1">
      <c r="A9" s="197" t="s">
        <v>487</v>
      </c>
      <c r="B9" s="197" t="s">
        <v>635</v>
      </c>
      <c r="C9" s="226" t="s">
        <v>556</v>
      </c>
      <c r="D9" s="226" t="s">
        <v>166</v>
      </c>
      <c r="E9" s="226" t="s">
        <v>167</v>
      </c>
      <c r="F9" s="226" t="s">
        <v>168</v>
      </c>
      <c r="G9" s="226" t="s">
        <v>169</v>
      </c>
      <c r="H9" s="195" t="s">
        <v>512</v>
      </c>
      <c r="I9" s="195"/>
    </row>
    <row r="10" spans="1:9" ht="13.5" customHeight="1">
      <c r="A10" s="197"/>
      <c r="B10" s="197"/>
      <c r="C10" s="226"/>
      <c r="D10" s="226"/>
      <c r="E10" s="226"/>
      <c r="F10" s="226"/>
      <c r="G10" s="226"/>
      <c r="H10" s="66" t="s">
        <v>369</v>
      </c>
      <c r="I10" s="83" t="s">
        <v>370</v>
      </c>
    </row>
    <row r="11" spans="1:9" ht="25.5">
      <c r="A11" s="196">
        <v>1</v>
      </c>
      <c r="B11" s="67" t="s">
        <v>428</v>
      </c>
      <c r="C11" s="71" t="s">
        <v>56</v>
      </c>
      <c r="D11" s="66"/>
      <c r="E11" s="66"/>
      <c r="F11" s="66"/>
      <c r="G11" s="71"/>
      <c r="H11" s="115"/>
      <c r="I11" s="115"/>
    </row>
    <row r="12" spans="1:9" ht="12.75">
      <c r="A12" s="196"/>
      <c r="B12" s="68" t="s">
        <v>517</v>
      </c>
      <c r="C12" s="75">
        <v>933</v>
      </c>
      <c r="D12" s="88" t="s">
        <v>172</v>
      </c>
      <c r="E12" s="69"/>
      <c r="F12" s="69"/>
      <c r="G12" s="69"/>
      <c r="H12" s="118">
        <f>H13+H17+H54</f>
        <v>1659.3</v>
      </c>
      <c r="I12" s="118">
        <f>I13+I17+I54</f>
        <v>1407.2</v>
      </c>
    </row>
    <row r="13" spans="1:9" ht="38.25">
      <c r="A13" s="196"/>
      <c r="B13" s="70" t="s">
        <v>637</v>
      </c>
      <c r="C13" s="71" t="s">
        <v>56</v>
      </c>
      <c r="D13" s="66" t="s">
        <v>172</v>
      </c>
      <c r="E13" s="66" t="s">
        <v>173</v>
      </c>
      <c r="F13" s="71"/>
      <c r="G13" s="71"/>
      <c r="H13" s="117">
        <f aca="true" t="shared" si="0" ref="H13:I15">H14</f>
        <v>498.00000000000006</v>
      </c>
      <c r="I13" s="117">
        <f t="shared" si="0"/>
        <v>421.90000000000003</v>
      </c>
    </row>
    <row r="14" spans="1:9" ht="25.5">
      <c r="A14" s="196"/>
      <c r="B14" s="72" t="s">
        <v>278</v>
      </c>
      <c r="C14" s="71" t="s">
        <v>56</v>
      </c>
      <c r="D14" s="71" t="s">
        <v>172</v>
      </c>
      <c r="E14" s="71" t="s">
        <v>173</v>
      </c>
      <c r="F14" s="71" t="s">
        <v>638</v>
      </c>
      <c r="G14" s="71"/>
      <c r="H14" s="122">
        <f t="shared" si="0"/>
        <v>498.00000000000006</v>
      </c>
      <c r="I14" s="122">
        <f t="shared" si="0"/>
        <v>421.90000000000003</v>
      </c>
    </row>
    <row r="15" spans="1:9" ht="38.25">
      <c r="A15" s="196"/>
      <c r="B15" s="72" t="s">
        <v>347</v>
      </c>
      <c r="C15" s="71" t="s">
        <v>56</v>
      </c>
      <c r="D15" s="71" t="s">
        <v>172</v>
      </c>
      <c r="E15" s="71" t="s">
        <v>173</v>
      </c>
      <c r="F15" s="71" t="s">
        <v>639</v>
      </c>
      <c r="G15" s="71"/>
      <c r="H15" s="122">
        <f t="shared" si="0"/>
        <v>498.00000000000006</v>
      </c>
      <c r="I15" s="122">
        <f t="shared" si="0"/>
        <v>421.90000000000003</v>
      </c>
    </row>
    <row r="16" spans="1:9" ht="51">
      <c r="A16" s="196"/>
      <c r="B16" s="72" t="s">
        <v>640</v>
      </c>
      <c r="C16" s="71" t="s">
        <v>56</v>
      </c>
      <c r="D16" s="71" t="s">
        <v>172</v>
      </c>
      <c r="E16" s="71" t="s">
        <v>173</v>
      </c>
      <c r="F16" s="71" t="s">
        <v>639</v>
      </c>
      <c r="G16" s="71" t="s">
        <v>248</v>
      </c>
      <c r="H16" s="122">
        <f>617.2-119.2</f>
        <v>498.00000000000006</v>
      </c>
      <c r="I16" s="122">
        <f>617.2-150.1-45.2</f>
        <v>421.90000000000003</v>
      </c>
    </row>
    <row r="17" spans="1:9" ht="51">
      <c r="A17" s="196"/>
      <c r="B17" s="70" t="s">
        <v>307</v>
      </c>
      <c r="C17" s="66" t="s">
        <v>56</v>
      </c>
      <c r="D17" s="66" t="s">
        <v>172</v>
      </c>
      <c r="E17" s="66" t="s">
        <v>181</v>
      </c>
      <c r="F17" s="66"/>
      <c r="G17" s="66"/>
      <c r="H17" s="117">
        <f>H18+H27+H25</f>
        <v>1160.3</v>
      </c>
      <c r="I17" s="117">
        <f>I18+I27+I25</f>
        <v>984.3</v>
      </c>
    </row>
    <row r="18" spans="1:9" ht="25.5">
      <c r="A18" s="196"/>
      <c r="B18" s="72" t="s">
        <v>278</v>
      </c>
      <c r="C18" s="71" t="s">
        <v>56</v>
      </c>
      <c r="D18" s="71" t="s">
        <v>172</v>
      </c>
      <c r="E18" s="71" t="s">
        <v>181</v>
      </c>
      <c r="F18" s="71" t="s">
        <v>638</v>
      </c>
      <c r="G18" s="71"/>
      <c r="H18" s="122">
        <f>H19</f>
        <v>942.8</v>
      </c>
      <c r="I18" s="122">
        <f>I19</f>
        <v>905.3</v>
      </c>
    </row>
    <row r="19" spans="1:9" ht="25.5">
      <c r="A19" s="196"/>
      <c r="B19" s="72" t="s">
        <v>440</v>
      </c>
      <c r="C19" s="71" t="s">
        <v>56</v>
      </c>
      <c r="D19" s="71" t="s">
        <v>172</v>
      </c>
      <c r="E19" s="71" t="s">
        <v>181</v>
      </c>
      <c r="F19" s="71" t="s">
        <v>641</v>
      </c>
      <c r="G19" s="71"/>
      <c r="H19" s="122">
        <f>H20+H22+H23+H24+H26</f>
        <v>942.8</v>
      </c>
      <c r="I19" s="122">
        <f>I20+I22+I23+I24+I26</f>
        <v>905.3</v>
      </c>
    </row>
    <row r="20" spans="1:9" ht="51">
      <c r="A20" s="196"/>
      <c r="B20" s="72" t="s">
        <v>640</v>
      </c>
      <c r="C20" s="71" t="s">
        <v>56</v>
      </c>
      <c r="D20" s="71" t="s">
        <v>172</v>
      </c>
      <c r="E20" s="71" t="s">
        <v>181</v>
      </c>
      <c r="F20" s="71" t="s">
        <v>641</v>
      </c>
      <c r="G20" s="71" t="s">
        <v>248</v>
      </c>
      <c r="H20" s="122">
        <f>864.3-36.5</f>
        <v>827.8</v>
      </c>
      <c r="I20" s="122">
        <f>966.1-150.1+15-0.7-30</f>
        <v>800.3</v>
      </c>
    </row>
    <row r="21" spans="1:9" ht="51" hidden="1">
      <c r="A21" s="196"/>
      <c r="B21" s="72" t="s">
        <v>642</v>
      </c>
      <c r="C21" s="71" t="s">
        <v>56</v>
      </c>
      <c r="D21" s="71" t="s">
        <v>172</v>
      </c>
      <c r="E21" s="71" t="s">
        <v>181</v>
      </c>
      <c r="F21" s="71" t="s">
        <v>641</v>
      </c>
      <c r="G21" s="71" t="s">
        <v>258</v>
      </c>
      <c r="H21" s="122"/>
      <c r="I21" s="122"/>
    </row>
    <row r="22" spans="1:9" ht="25.5">
      <c r="A22" s="196"/>
      <c r="B22" s="72" t="s">
        <v>259</v>
      </c>
      <c r="C22" s="71" t="s">
        <v>56</v>
      </c>
      <c r="D22" s="71" t="s">
        <v>172</v>
      </c>
      <c r="E22" s="71" t="s">
        <v>181</v>
      </c>
      <c r="F22" s="71" t="s">
        <v>641</v>
      </c>
      <c r="G22" s="71" t="s">
        <v>260</v>
      </c>
      <c r="H22" s="122">
        <v>36</v>
      </c>
      <c r="I22" s="122">
        <v>36</v>
      </c>
    </row>
    <row r="23" spans="1:9" ht="38.25">
      <c r="A23" s="196"/>
      <c r="B23" s="72" t="s">
        <v>643</v>
      </c>
      <c r="C23" s="71" t="s">
        <v>56</v>
      </c>
      <c r="D23" s="71" t="s">
        <v>172</v>
      </c>
      <c r="E23" s="71" t="s">
        <v>181</v>
      </c>
      <c r="F23" s="71" t="s">
        <v>641</v>
      </c>
      <c r="G23" s="71" t="s">
        <v>250</v>
      </c>
      <c r="H23" s="122">
        <v>60</v>
      </c>
      <c r="I23" s="122">
        <v>50</v>
      </c>
    </row>
    <row r="24" spans="1:9" ht="12.75">
      <c r="A24" s="196"/>
      <c r="B24" s="72" t="s">
        <v>94</v>
      </c>
      <c r="C24" s="71" t="s">
        <v>56</v>
      </c>
      <c r="D24" s="71" t="s">
        <v>172</v>
      </c>
      <c r="E24" s="71" t="s">
        <v>181</v>
      </c>
      <c r="F24" s="71" t="s">
        <v>641</v>
      </c>
      <c r="G24" s="71" t="s">
        <v>252</v>
      </c>
      <c r="H24" s="122">
        <v>4</v>
      </c>
      <c r="I24" s="122">
        <v>4</v>
      </c>
    </row>
    <row r="25" spans="1:9" ht="12.75">
      <c r="A25" s="196"/>
      <c r="B25" s="72" t="s">
        <v>95</v>
      </c>
      <c r="C25" s="71" t="s">
        <v>56</v>
      </c>
      <c r="D25" s="71" t="s">
        <v>172</v>
      </c>
      <c r="E25" s="71" t="s">
        <v>181</v>
      </c>
      <c r="F25" s="71" t="s">
        <v>96</v>
      </c>
      <c r="G25" s="71" t="s">
        <v>252</v>
      </c>
      <c r="H25" s="122">
        <v>67</v>
      </c>
      <c r="I25" s="122">
        <v>67</v>
      </c>
    </row>
    <row r="26" spans="1:9" ht="12.75">
      <c r="A26" s="196"/>
      <c r="B26" s="72" t="s">
        <v>308</v>
      </c>
      <c r="C26" s="71" t="s">
        <v>56</v>
      </c>
      <c r="D26" s="71" t="s">
        <v>172</v>
      </c>
      <c r="E26" s="71" t="s">
        <v>181</v>
      </c>
      <c r="F26" s="71" t="s">
        <v>641</v>
      </c>
      <c r="G26" s="71" t="s">
        <v>644</v>
      </c>
      <c r="H26" s="122">
        <v>15</v>
      </c>
      <c r="I26" s="122">
        <v>15</v>
      </c>
    </row>
    <row r="27" spans="1:9" ht="63.75">
      <c r="A27" s="196"/>
      <c r="B27" s="72" t="s">
        <v>645</v>
      </c>
      <c r="C27" s="71" t="s">
        <v>56</v>
      </c>
      <c r="D27" s="71" t="s">
        <v>172</v>
      </c>
      <c r="E27" s="71" t="s">
        <v>181</v>
      </c>
      <c r="F27" s="71" t="s">
        <v>646</v>
      </c>
      <c r="G27" s="71" t="s">
        <v>647</v>
      </c>
      <c r="H27" s="122">
        <f>H28+H30+H33+H50+H52</f>
        <v>150.5</v>
      </c>
      <c r="I27" s="122">
        <f>I28+I30+I33+I50+I52</f>
        <v>12</v>
      </c>
    </row>
    <row r="28" spans="1:9" ht="38.25">
      <c r="A28" s="196"/>
      <c r="B28" s="73" t="s">
        <v>648</v>
      </c>
      <c r="C28" s="71" t="s">
        <v>56</v>
      </c>
      <c r="D28" s="71" t="s">
        <v>172</v>
      </c>
      <c r="E28" s="71" t="s">
        <v>181</v>
      </c>
      <c r="F28" s="71" t="s">
        <v>649</v>
      </c>
      <c r="G28" s="71" t="s">
        <v>171</v>
      </c>
      <c r="H28" s="122">
        <f>H29</f>
        <v>138.5</v>
      </c>
      <c r="I28" s="122">
        <f>I29</f>
        <v>0</v>
      </c>
    </row>
    <row r="29" spans="1:9" ht="12.75">
      <c r="A29" s="196"/>
      <c r="B29" s="72" t="s">
        <v>247</v>
      </c>
      <c r="C29" s="71" t="s">
        <v>56</v>
      </c>
      <c r="D29" s="71" t="s">
        <v>172</v>
      </c>
      <c r="E29" s="71" t="s">
        <v>181</v>
      </c>
      <c r="F29" s="71" t="s">
        <v>649</v>
      </c>
      <c r="G29" s="71" t="s">
        <v>271</v>
      </c>
      <c r="H29" s="122">
        <v>138.5</v>
      </c>
      <c r="I29" s="122">
        <v>0</v>
      </c>
    </row>
    <row r="30" spans="1:9" ht="25.5" hidden="1">
      <c r="A30" s="196"/>
      <c r="B30" s="74" t="s">
        <v>53</v>
      </c>
      <c r="C30" s="71" t="s">
        <v>56</v>
      </c>
      <c r="D30" s="71" t="s">
        <v>172</v>
      </c>
      <c r="E30" s="71" t="s">
        <v>181</v>
      </c>
      <c r="F30" s="71" t="s">
        <v>54</v>
      </c>
      <c r="G30" s="71" t="s">
        <v>171</v>
      </c>
      <c r="H30" s="128">
        <f>H31</f>
        <v>0</v>
      </c>
      <c r="I30" s="128">
        <f>I31</f>
        <v>0</v>
      </c>
    </row>
    <row r="31" spans="1:9" ht="12.75" hidden="1">
      <c r="A31" s="196"/>
      <c r="B31" s="72" t="s">
        <v>247</v>
      </c>
      <c r="C31" s="71" t="s">
        <v>56</v>
      </c>
      <c r="D31" s="71" t="s">
        <v>172</v>
      </c>
      <c r="E31" s="71" t="s">
        <v>181</v>
      </c>
      <c r="F31" s="71" t="s">
        <v>54</v>
      </c>
      <c r="G31" s="71" t="s">
        <v>271</v>
      </c>
      <c r="H31" s="122">
        <v>0</v>
      </c>
      <c r="I31" s="122">
        <v>0</v>
      </c>
    </row>
    <row r="32" spans="1:9" ht="12.75" customHeight="1" hidden="1">
      <c r="A32" s="196"/>
      <c r="B32" s="74"/>
      <c r="C32" s="71"/>
      <c r="D32" s="71"/>
      <c r="E32" s="71"/>
      <c r="F32" s="71"/>
      <c r="G32" s="58"/>
      <c r="H32" s="128"/>
      <c r="I32" s="128"/>
    </row>
    <row r="33" spans="1:9" ht="38.25" hidden="1">
      <c r="A33" s="196"/>
      <c r="B33" s="74" t="s">
        <v>605</v>
      </c>
      <c r="C33" s="71" t="s">
        <v>56</v>
      </c>
      <c r="D33" s="71" t="s">
        <v>172</v>
      </c>
      <c r="E33" s="71" t="s">
        <v>181</v>
      </c>
      <c r="F33" s="71" t="s">
        <v>55</v>
      </c>
      <c r="G33" s="71" t="s">
        <v>171</v>
      </c>
      <c r="H33" s="128">
        <f>H34</f>
        <v>0</v>
      </c>
      <c r="I33" s="128">
        <f>I34</f>
        <v>0</v>
      </c>
    </row>
    <row r="34" spans="1:9" ht="12.75" hidden="1">
      <c r="A34" s="196"/>
      <c r="B34" s="72" t="s">
        <v>247</v>
      </c>
      <c r="C34" s="71" t="s">
        <v>56</v>
      </c>
      <c r="D34" s="71" t="s">
        <v>172</v>
      </c>
      <c r="E34" s="71" t="s">
        <v>181</v>
      </c>
      <c r="F34" s="71" t="s">
        <v>55</v>
      </c>
      <c r="G34" s="71" t="s">
        <v>271</v>
      </c>
      <c r="H34" s="122">
        <v>0</v>
      </c>
      <c r="I34" s="122">
        <v>0</v>
      </c>
    </row>
    <row r="35" spans="1:9" ht="51" hidden="1">
      <c r="A35" s="196"/>
      <c r="B35" s="70" t="s">
        <v>650</v>
      </c>
      <c r="C35" s="71" t="s">
        <v>56</v>
      </c>
      <c r="D35" s="71" t="s">
        <v>172</v>
      </c>
      <c r="E35" s="71" t="s">
        <v>178</v>
      </c>
      <c r="F35" s="71"/>
      <c r="G35" s="71"/>
      <c r="H35" s="122"/>
      <c r="I35" s="122"/>
    </row>
    <row r="36" spans="1:9" ht="25.5" hidden="1">
      <c r="A36" s="196"/>
      <c r="B36" s="72" t="s">
        <v>278</v>
      </c>
      <c r="C36" s="71" t="s">
        <v>56</v>
      </c>
      <c r="D36" s="71" t="s">
        <v>172</v>
      </c>
      <c r="E36" s="71" t="s">
        <v>178</v>
      </c>
      <c r="F36" s="71" t="s">
        <v>638</v>
      </c>
      <c r="G36" s="71"/>
      <c r="H36" s="122"/>
      <c r="I36" s="122"/>
    </row>
    <row r="37" spans="1:9" ht="25.5" hidden="1">
      <c r="A37" s="196"/>
      <c r="B37" s="72" t="s">
        <v>440</v>
      </c>
      <c r="C37" s="71" t="s">
        <v>56</v>
      </c>
      <c r="D37" s="71" t="s">
        <v>172</v>
      </c>
      <c r="E37" s="71" t="s">
        <v>178</v>
      </c>
      <c r="F37" s="71" t="s">
        <v>651</v>
      </c>
      <c r="G37" s="71"/>
      <c r="H37" s="122"/>
      <c r="I37" s="122"/>
    </row>
    <row r="38" spans="1:9" ht="51" hidden="1">
      <c r="A38" s="196"/>
      <c r="B38" s="72" t="s">
        <v>640</v>
      </c>
      <c r="C38" s="71" t="s">
        <v>56</v>
      </c>
      <c r="D38" s="71" t="s">
        <v>172</v>
      </c>
      <c r="E38" s="71" t="s">
        <v>178</v>
      </c>
      <c r="F38" s="71" t="s">
        <v>651</v>
      </c>
      <c r="G38" s="71" t="s">
        <v>248</v>
      </c>
      <c r="H38" s="122"/>
      <c r="I38" s="122"/>
    </row>
    <row r="39" spans="1:9" ht="51" hidden="1">
      <c r="A39" s="196"/>
      <c r="B39" s="72" t="s">
        <v>642</v>
      </c>
      <c r="C39" s="71" t="s">
        <v>56</v>
      </c>
      <c r="D39" s="71" t="s">
        <v>172</v>
      </c>
      <c r="E39" s="71" t="s">
        <v>178</v>
      </c>
      <c r="F39" s="71" t="s">
        <v>651</v>
      </c>
      <c r="G39" s="71" t="s">
        <v>258</v>
      </c>
      <c r="H39" s="122"/>
      <c r="I39" s="122"/>
    </row>
    <row r="40" spans="1:9" ht="25.5" hidden="1">
      <c r="A40" s="196"/>
      <c r="B40" s="72" t="s">
        <v>259</v>
      </c>
      <c r="C40" s="71" t="s">
        <v>56</v>
      </c>
      <c r="D40" s="71" t="s">
        <v>172</v>
      </c>
      <c r="E40" s="71" t="s">
        <v>178</v>
      </c>
      <c r="F40" s="71" t="s">
        <v>651</v>
      </c>
      <c r="G40" s="71" t="s">
        <v>260</v>
      </c>
      <c r="H40" s="122"/>
      <c r="I40" s="122"/>
    </row>
    <row r="41" spans="1:9" ht="38.25" hidden="1">
      <c r="A41" s="196"/>
      <c r="B41" s="72" t="s">
        <v>643</v>
      </c>
      <c r="C41" s="71" t="s">
        <v>56</v>
      </c>
      <c r="D41" s="71" t="s">
        <v>172</v>
      </c>
      <c r="E41" s="71" t="s">
        <v>178</v>
      </c>
      <c r="F41" s="71" t="s">
        <v>651</v>
      </c>
      <c r="G41" s="71" t="s">
        <v>250</v>
      </c>
      <c r="H41" s="122"/>
      <c r="I41" s="122"/>
    </row>
    <row r="42" spans="1:9" ht="25.5" hidden="1">
      <c r="A42" s="196"/>
      <c r="B42" s="72" t="s">
        <v>256</v>
      </c>
      <c r="C42" s="71" t="s">
        <v>56</v>
      </c>
      <c r="D42" s="71" t="s">
        <v>172</v>
      </c>
      <c r="E42" s="71" t="s">
        <v>178</v>
      </c>
      <c r="F42" s="71" t="s">
        <v>651</v>
      </c>
      <c r="G42" s="71" t="s">
        <v>252</v>
      </c>
      <c r="H42" s="122"/>
      <c r="I42" s="122"/>
    </row>
    <row r="43" spans="1:9" ht="12.75" hidden="1">
      <c r="A43" s="196"/>
      <c r="B43" s="72" t="s">
        <v>308</v>
      </c>
      <c r="C43" s="71" t="s">
        <v>56</v>
      </c>
      <c r="D43" s="71" t="s">
        <v>172</v>
      </c>
      <c r="E43" s="71" t="s">
        <v>178</v>
      </c>
      <c r="F43" s="71" t="s">
        <v>651</v>
      </c>
      <c r="G43" s="71" t="s">
        <v>644</v>
      </c>
      <c r="H43" s="122"/>
      <c r="I43" s="122"/>
    </row>
    <row r="44" spans="1:9" ht="12.75" hidden="1">
      <c r="A44" s="196"/>
      <c r="B44" s="70" t="s">
        <v>652</v>
      </c>
      <c r="C44" s="71" t="s">
        <v>56</v>
      </c>
      <c r="D44" s="71" t="s">
        <v>172</v>
      </c>
      <c r="E44" s="71" t="s">
        <v>174</v>
      </c>
      <c r="F44" s="71"/>
      <c r="G44" s="71"/>
      <c r="H44" s="122"/>
      <c r="I44" s="122"/>
    </row>
    <row r="45" spans="1:9" ht="12.75" hidden="1">
      <c r="A45" s="196"/>
      <c r="B45" s="72" t="s">
        <v>653</v>
      </c>
      <c r="C45" s="71" t="s">
        <v>56</v>
      </c>
      <c r="D45" s="71" t="s">
        <v>172</v>
      </c>
      <c r="E45" s="71" t="s">
        <v>174</v>
      </c>
      <c r="F45" s="71" t="s">
        <v>654</v>
      </c>
      <c r="G45" s="71"/>
      <c r="H45" s="122"/>
      <c r="I45" s="122"/>
    </row>
    <row r="46" spans="1:9" ht="25.5" hidden="1">
      <c r="A46" s="196"/>
      <c r="B46" s="72" t="s">
        <v>655</v>
      </c>
      <c r="C46" s="71" t="s">
        <v>56</v>
      </c>
      <c r="D46" s="71" t="s">
        <v>172</v>
      </c>
      <c r="E46" s="71" t="s">
        <v>174</v>
      </c>
      <c r="F46" s="71" t="s">
        <v>656</v>
      </c>
      <c r="G46" s="71"/>
      <c r="H46" s="122"/>
      <c r="I46" s="122"/>
    </row>
    <row r="47" spans="1:9" ht="38.25" hidden="1">
      <c r="A47" s="196"/>
      <c r="B47" s="72" t="s">
        <v>643</v>
      </c>
      <c r="C47" s="71" t="s">
        <v>56</v>
      </c>
      <c r="D47" s="71" t="s">
        <v>172</v>
      </c>
      <c r="E47" s="71" t="s">
        <v>174</v>
      </c>
      <c r="F47" s="71" t="s">
        <v>656</v>
      </c>
      <c r="G47" s="71" t="s">
        <v>250</v>
      </c>
      <c r="H47" s="122"/>
      <c r="I47" s="122"/>
    </row>
    <row r="48" spans="1:9" ht="25.5" hidden="1">
      <c r="A48" s="196"/>
      <c r="B48" s="72" t="s">
        <v>657</v>
      </c>
      <c r="C48" s="71" t="s">
        <v>56</v>
      </c>
      <c r="D48" s="71" t="s">
        <v>172</v>
      </c>
      <c r="E48" s="71" t="s">
        <v>174</v>
      </c>
      <c r="F48" s="71" t="s">
        <v>658</v>
      </c>
      <c r="G48" s="71"/>
      <c r="H48" s="122"/>
      <c r="I48" s="122"/>
    </row>
    <row r="49" spans="1:9" ht="38.25" hidden="1">
      <c r="A49" s="196"/>
      <c r="B49" s="72" t="s">
        <v>643</v>
      </c>
      <c r="C49" s="71" t="s">
        <v>56</v>
      </c>
      <c r="D49" s="71" t="s">
        <v>172</v>
      </c>
      <c r="E49" s="71" t="s">
        <v>174</v>
      </c>
      <c r="F49" s="71" t="s">
        <v>658</v>
      </c>
      <c r="G49" s="71" t="s">
        <v>250</v>
      </c>
      <c r="H49" s="122"/>
      <c r="I49" s="122"/>
    </row>
    <row r="50" spans="1:9" ht="25.5">
      <c r="A50" s="196"/>
      <c r="B50" s="74" t="s">
        <v>614</v>
      </c>
      <c r="C50" s="71" t="s">
        <v>56</v>
      </c>
      <c r="D50" s="71" t="s">
        <v>172</v>
      </c>
      <c r="E50" s="71" t="s">
        <v>181</v>
      </c>
      <c r="F50" s="71" t="s">
        <v>615</v>
      </c>
      <c r="G50" s="71" t="s">
        <v>171</v>
      </c>
      <c r="H50" s="122">
        <f>H51</f>
        <v>12</v>
      </c>
      <c r="I50" s="122">
        <f>I51</f>
        <v>12</v>
      </c>
    </row>
    <row r="51" spans="1:9" ht="12.75">
      <c r="A51" s="196"/>
      <c r="B51" s="72" t="s">
        <v>247</v>
      </c>
      <c r="C51" s="71" t="s">
        <v>56</v>
      </c>
      <c r="D51" s="71" t="s">
        <v>172</v>
      </c>
      <c r="E51" s="71" t="s">
        <v>181</v>
      </c>
      <c r="F51" s="71" t="s">
        <v>615</v>
      </c>
      <c r="G51" s="71" t="s">
        <v>271</v>
      </c>
      <c r="H51" s="122">
        <v>12</v>
      </c>
      <c r="I51" s="122">
        <v>12</v>
      </c>
    </row>
    <row r="52" spans="1:9" ht="38.25" hidden="1">
      <c r="A52" s="196"/>
      <c r="B52" s="72" t="s">
        <v>604</v>
      </c>
      <c r="C52" s="71" t="s">
        <v>56</v>
      </c>
      <c r="D52" s="71" t="s">
        <v>172</v>
      </c>
      <c r="E52" s="71" t="s">
        <v>181</v>
      </c>
      <c r="F52" s="71" t="s">
        <v>603</v>
      </c>
      <c r="G52" s="71" t="s">
        <v>171</v>
      </c>
      <c r="H52" s="122">
        <f>H53</f>
        <v>0</v>
      </c>
      <c r="I52" s="122">
        <f>I53</f>
        <v>0</v>
      </c>
    </row>
    <row r="53" spans="1:9" ht="12.75" hidden="1">
      <c r="A53" s="196"/>
      <c r="B53" s="72" t="s">
        <v>247</v>
      </c>
      <c r="C53" s="71" t="s">
        <v>56</v>
      </c>
      <c r="D53" s="71" t="s">
        <v>172</v>
      </c>
      <c r="E53" s="71" t="s">
        <v>181</v>
      </c>
      <c r="F53" s="71" t="s">
        <v>603</v>
      </c>
      <c r="G53" s="71" t="s">
        <v>271</v>
      </c>
      <c r="H53" s="122">
        <v>0</v>
      </c>
      <c r="I53" s="122">
        <v>0</v>
      </c>
    </row>
    <row r="54" spans="1:9" ht="12.75">
      <c r="A54" s="196"/>
      <c r="B54" s="70" t="s">
        <v>191</v>
      </c>
      <c r="C54" s="71" t="s">
        <v>56</v>
      </c>
      <c r="D54" s="71" t="s">
        <v>172</v>
      </c>
      <c r="E54" s="71" t="s">
        <v>180</v>
      </c>
      <c r="F54" s="71"/>
      <c r="G54" s="71"/>
      <c r="H54" s="122">
        <f>H55</f>
        <v>1</v>
      </c>
      <c r="I54" s="122">
        <f>I55</f>
        <v>1</v>
      </c>
    </row>
    <row r="55" spans="1:9" ht="12.75">
      <c r="A55" s="196"/>
      <c r="B55" s="72" t="s">
        <v>659</v>
      </c>
      <c r="C55" s="71" t="s">
        <v>56</v>
      </c>
      <c r="D55" s="71" t="s">
        <v>172</v>
      </c>
      <c r="E55" s="71" t="s">
        <v>180</v>
      </c>
      <c r="F55" s="71" t="s">
        <v>660</v>
      </c>
      <c r="G55" s="71"/>
      <c r="H55" s="122">
        <f>H61</f>
        <v>1</v>
      </c>
      <c r="I55" s="122">
        <f>I61</f>
        <v>1</v>
      </c>
    </row>
    <row r="56" spans="1:9" ht="25.5" hidden="1">
      <c r="A56" s="196"/>
      <c r="B56" s="74" t="s">
        <v>272</v>
      </c>
      <c r="C56" s="71" t="s">
        <v>56</v>
      </c>
      <c r="D56" s="71" t="s">
        <v>172</v>
      </c>
      <c r="E56" s="71" t="s">
        <v>180</v>
      </c>
      <c r="F56" s="71" t="s">
        <v>661</v>
      </c>
      <c r="G56" s="71"/>
      <c r="H56" s="122"/>
      <c r="I56" s="122"/>
    </row>
    <row r="57" spans="1:9" ht="12.75" hidden="1">
      <c r="A57" s="196"/>
      <c r="B57" s="72" t="s">
        <v>314</v>
      </c>
      <c r="C57" s="71" t="s">
        <v>56</v>
      </c>
      <c r="D57" s="71" t="s">
        <v>172</v>
      </c>
      <c r="E57" s="71" t="s">
        <v>180</v>
      </c>
      <c r="F57" s="71" t="s">
        <v>661</v>
      </c>
      <c r="G57" s="71" t="s">
        <v>257</v>
      </c>
      <c r="H57" s="122"/>
      <c r="I57" s="122"/>
    </row>
    <row r="58" spans="1:9" ht="25.5" hidden="1">
      <c r="A58" s="196"/>
      <c r="B58" s="74" t="s">
        <v>233</v>
      </c>
      <c r="C58" s="71" t="s">
        <v>56</v>
      </c>
      <c r="D58" s="71" t="s">
        <v>172</v>
      </c>
      <c r="E58" s="71" t="s">
        <v>180</v>
      </c>
      <c r="F58" s="71" t="s">
        <v>662</v>
      </c>
      <c r="G58" s="71"/>
      <c r="H58" s="122"/>
      <c r="I58" s="122"/>
    </row>
    <row r="59" spans="1:9" ht="12.75" hidden="1">
      <c r="A59" s="196"/>
      <c r="B59" s="72" t="s">
        <v>314</v>
      </c>
      <c r="C59" s="71" t="s">
        <v>56</v>
      </c>
      <c r="D59" s="71" t="s">
        <v>172</v>
      </c>
      <c r="E59" s="71" t="s">
        <v>180</v>
      </c>
      <c r="F59" s="71" t="s">
        <v>662</v>
      </c>
      <c r="G59" s="71" t="s">
        <v>257</v>
      </c>
      <c r="H59" s="122"/>
      <c r="I59" s="122"/>
    </row>
    <row r="60" spans="1:9" ht="38.25" hidden="1">
      <c r="A60" s="196"/>
      <c r="B60" s="74" t="s">
        <v>234</v>
      </c>
      <c r="C60" s="71" t="s">
        <v>56</v>
      </c>
      <c r="D60" s="71" t="s">
        <v>172</v>
      </c>
      <c r="E60" s="71" t="s">
        <v>180</v>
      </c>
      <c r="F60" s="71" t="s">
        <v>0</v>
      </c>
      <c r="G60" s="71"/>
      <c r="H60" s="122"/>
      <c r="I60" s="122"/>
    </row>
    <row r="61" spans="1:9" ht="12.75">
      <c r="A61" s="196"/>
      <c r="B61" s="72" t="s">
        <v>314</v>
      </c>
      <c r="C61" s="71" t="s">
        <v>56</v>
      </c>
      <c r="D61" s="71" t="s">
        <v>172</v>
      </c>
      <c r="E61" s="71" t="s">
        <v>180</v>
      </c>
      <c r="F61" s="71" t="s">
        <v>660</v>
      </c>
      <c r="G61" s="71" t="s">
        <v>257</v>
      </c>
      <c r="H61" s="122">
        <v>1</v>
      </c>
      <c r="I61" s="122">
        <v>1</v>
      </c>
    </row>
    <row r="62" spans="1:9" ht="12.75" hidden="1">
      <c r="A62" s="196"/>
      <c r="B62" s="70" t="s">
        <v>187</v>
      </c>
      <c r="C62" s="71" t="s">
        <v>636</v>
      </c>
      <c r="D62" s="71" t="s">
        <v>172</v>
      </c>
      <c r="E62" s="71" t="s">
        <v>235</v>
      </c>
      <c r="F62" s="71"/>
      <c r="G62" s="71"/>
      <c r="H62" s="117"/>
      <c r="I62" s="117"/>
    </row>
    <row r="63" spans="1:9" ht="25.5" hidden="1">
      <c r="A63" s="196"/>
      <c r="B63" s="72" t="s">
        <v>419</v>
      </c>
      <c r="C63" s="71" t="s">
        <v>636</v>
      </c>
      <c r="D63" s="71" t="s">
        <v>172</v>
      </c>
      <c r="E63" s="71" t="s">
        <v>235</v>
      </c>
      <c r="F63" s="71" t="s">
        <v>1</v>
      </c>
      <c r="G63" s="71"/>
      <c r="H63" s="117"/>
      <c r="I63" s="117"/>
    </row>
    <row r="64" spans="1:9" ht="12.75" hidden="1">
      <c r="A64" s="196"/>
      <c r="B64" s="72" t="s">
        <v>253</v>
      </c>
      <c r="C64" s="71" t="s">
        <v>636</v>
      </c>
      <c r="D64" s="71" t="s">
        <v>172</v>
      </c>
      <c r="E64" s="71" t="s">
        <v>235</v>
      </c>
      <c r="F64" s="71" t="s">
        <v>1</v>
      </c>
      <c r="G64" s="71" t="s">
        <v>254</v>
      </c>
      <c r="H64" s="117"/>
      <c r="I64" s="117"/>
    </row>
    <row r="65" spans="1:9" ht="102" hidden="1">
      <c r="A65" s="196"/>
      <c r="B65" s="72" t="s">
        <v>554</v>
      </c>
      <c r="C65" s="71" t="s">
        <v>636</v>
      </c>
      <c r="D65" s="71" t="s">
        <v>172</v>
      </c>
      <c r="E65" s="71" t="s">
        <v>235</v>
      </c>
      <c r="F65" s="71" t="s">
        <v>1</v>
      </c>
      <c r="G65" s="71" t="s">
        <v>553</v>
      </c>
      <c r="H65" s="117"/>
      <c r="I65" s="117"/>
    </row>
    <row r="66" spans="1:9" ht="12.75">
      <c r="A66" s="196"/>
      <c r="B66" s="123" t="s">
        <v>2</v>
      </c>
      <c r="C66" s="124">
        <v>933</v>
      </c>
      <c r="D66" s="124" t="s">
        <v>173</v>
      </c>
      <c r="E66" s="124"/>
      <c r="F66" s="124"/>
      <c r="G66" s="124"/>
      <c r="H66" s="118">
        <f aca="true" t="shared" si="1" ref="H66:I68">H67</f>
        <v>74.5</v>
      </c>
      <c r="I66" s="118">
        <f t="shared" si="1"/>
        <v>71.1</v>
      </c>
    </row>
    <row r="67" spans="1:9" ht="12.75">
      <c r="A67" s="196"/>
      <c r="B67" s="76" t="s">
        <v>3</v>
      </c>
      <c r="C67" s="66" t="s">
        <v>56</v>
      </c>
      <c r="D67" s="66" t="s">
        <v>173</v>
      </c>
      <c r="E67" s="66" t="s">
        <v>175</v>
      </c>
      <c r="F67" s="66"/>
      <c r="G67" s="66"/>
      <c r="H67" s="117">
        <f t="shared" si="1"/>
        <v>74.5</v>
      </c>
      <c r="I67" s="117">
        <f t="shared" si="1"/>
        <v>71.1</v>
      </c>
    </row>
    <row r="68" spans="1:9" ht="38.25">
      <c r="A68" s="196"/>
      <c r="B68" s="77" t="s">
        <v>4</v>
      </c>
      <c r="C68" s="71" t="s">
        <v>56</v>
      </c>
      <c r="D68" s="71" t="s">
        <v>173</v>
      </c>
      <c r="E68" s="71" t="s">
        <v>175</v>
      </c>
      <c r="F68" s="71" t="s">
        <v>5</v>
      </c>
      <c r="G68" s="71"/>
      <c r="H68" s="122">
        <f t="shared" si="1"/>
        <v>74.5</v>
      </c>
      <c r="I68" s="122">
        <f t="shared" si="1"/>
        <v>71.1</v>
      </c>
    </row>
    <row r="69" spans="1:9" ht="51">
      <c r="A69" s="196"/>
      <c r="B69" s="72" t="s">
        <v>640</v>
      </c>
      <c r="C69" s="71" t="s">
        <v>56</v>
      </c>
      <c r="D69" s="71" t="s">
        <v>173</v>
      </c>
      <c r="E69" s="71" t="s">
        <v>175</v>
      </c>
      <c r="F69" s="71" t="s">
        <v>5</v>
      </c>
      <c r="G69" s="71" t="s">
        <v>248</v>
      </c>
      <c r="H69" s="122">
        <v>74.5</v>
      </c>
      <c r="I69" s="122">
        <v>71.1</v>
      </c>
    </row>
    <row r="70" spans="1:9" ht="25.5">
      <c r="A70" s="196"/>
      <c r="B70" s="125" t="s">
        <v>520</v>
      </c>
      <c r="C70" s="126">
        <v>933</v>
      </c>
      <c r="D70" s="126" t="s">
        <v>175</v>
      </c>
      <c r="E70" s="126"/>
      <c r="F70" s="126"/>
      <c r="G70" s="126"/>
      <c r="H70" s="129">
        <f>H71+H77</f>
        <v>2</v>
      </c>
      <c r="I70" s="129">
        <f>I71+I77</f>
        <v>2</v>
      </c>
    </row>
    <row r="71" spans="1:9" ht="38.25">
      <c r="A71" s="196"/>
      <c r="B71" s="70" t="s">
        <v>192</v>
      </c>
      <c r="C71" s="132">
        <v>933</v>
      </c>
      <c r="D71" s="66" t="s">
        <v>175</v>
      </c>
      <c r="E71" s="66" t="s">
        <v>176</v>
      </c>
      <c r="F71" s="66"/>
      <c r="G71" s="66"/>
      <c r="H71" s="117">
        <f>H72</f>
        <v>1</v>
      </c>
      <c r="I71" s="117">
        <f>I72</f>
        <v>1</v>
      </c>
    </row>
    <row r="72" spans="1:9" ht="51">
      <c r="A72" s="196"/>
      <c r="B72" s="72" t="s">
        <v>6</v>
      </c>
      <c r="C72" s="94">
        <v>933</v>
      </c>
      <c r="D72" s="71" t="s">
        <v>175</v>
      </c>
      <c r="E72" s="71" t="s">
        <v>176</v>
      </c>
      <c r="F72" s="71" t="s">
        <v>7</v>
      </c>
      <c r="G72" s="71"/>
      <c r="H72" s="122">
        <f>H76</f>
        <v>1</v>
      </c>
      <c r="I72" s="122">
        <f>I76</f>
        <v>1</v>
      </c>
    </row>
    <row r="73" spans="1:9" ht="51" hidden="1">
      <c r="A73" s="196"/>
      <c r="B73" s="72" t="s">
        <v>640</v>
      </c>
      <c r="C73" s="94" t="s">
        <v>636</v>
      </c>
      <c r="D73" s="71" t="s">
        <v>175</v>
      </c>
      <c r="E73" s="71" t="s">
        <v>176</v>
      </c>
      <c r="F73" s="71" t="s">
        <v>7</v>
      </c>
      <c r="G73" s="71" t="s">
        <v>248</v>
      </c>
      <c r="H73" s="122"/>
      <c r="I73" s="122"/>
    </row>
    <row r="74" spans="1:9" ht="51" hidden="1">
      <c r="A74" s="196"/>
      <c r="B74" s="72" t="s">
        <v>642</v>
      </c>
      <c r="C74" s="94" t="s">
        <v>636</v>
      </c>
      <c r="D74" s="71" t="s">
        <v>175</v>
      </c>
      <c r="E74" s="71" t="s">
        <v>176</v>
      </c>
      <c r="F74" s="71" t="s">
        <v>7</v>
      </c>
      <c r="G74" s="71" t="s">
        <v>258</v>
      </c>
      <c r="H74" s="122"/>
      <c r="I74" s="122"/>
    </row>
    <row r="75" spans="1:9" ht="25.5" hidden="1">
      <c r="A75" s="196"/>
      <c r="B75" s="72" t="s">
        <v>259</v>
      </c>
      <c r="C75" s="94" t="s">
        <v>636</v>
      </c>
      <c r="D75" s="71" t="s">
        <v>175</v>
      </c>
      <c r="E75" s="71" t="s">
        <v>176</v>
      </c>
      <c r="F75" s="71" t="s">
        <v>7</v>
      </c>
      <c r="G75" s="71" t="s">
        <v>260</v>
      </c>
      <c r="H75" s="122"/>
      <c r="I75" s="122"/>
    </row>
    <row r="76" spans="1:9" ht="38.25">
      <c r="A76" s="196"/>
      <c r="B76" s="72" t="s">
        <v>643</v>
      </c>
      <c r="C76" s="94">
        <v>933</v>
      </c>
      <c r="D76" s="71" t="s">
        <v>175</v>
      </c>
      <c r="E76" s="71" t="s">
        <v>176</v>
      </c>
      <c r="F76" s="71" t="s">
        <v>7</v>
      </c>
      <c r="G76" s="71" t="s">
        <v>250</v>
      </c>
      <c r="H76" s="122">
        <v>1</v>
      </c>
      <c r="I76" s="122">
        <v>1</v>
      </c>
    </row>
    <row r="77" spans="1:9" ht="12.75">
      <c r="A77" s="196"/>
      <c r="B77" s="70" t="s">
        <v>8</v>
      </c>
      <c r="C77" s="132">
        <v>933</v>
      </c>
      <c r="D77" s="66" t="s">
        <v>175</v>
      </c>
      <c r="E77" s="66" t="s">
        <v>177</v>
      </c>
      <c r="F77" s="66"/>
      <c r="G77" s="66"/>
      <c r="H77" s="117">
        <f>H82</f>
        <v>1</v>
      </c>
      <c r="I77" s="117">
        <f>I82</f>
        <v>1</v>
      </c>
    </row>
    <row r="78" spans="1:9" ht="25.5">
      <c r="A78" s="196"/>
      <c r="B78" s="72" t="s">
        <v>419</v>
      </c>
      <c r="C78" s="94">
        <v>933</v>
      </c>
      <c r="D78" s="71" t="s">
        <v>175</v>
      </c>
      <c r="E78" s="71" t="s">
        <v>177</v>
      </c>
      <c r="F78" s="71" t="s">
        <v>1</v>
      </c>
      <c r="G78" s="71"/>
      <c r="H78" s="122">
        <f>H82</f>
        <v>1</v>
      </c>
      <c r="I78" s="122">
        <f>I82</f>
        <v>1</v>
      </c>
    </row>
    <row r="79" spans="1:9" ht="51" hidden="1">
      <c r="A79" s="196"/>
      <c r="B79" s="72" t="s">
        <v>9</v>
      </c>
      <c r="C79" s="94" t="s">
        <v>636</v>
      </c>
      <c r="D79" s="71" t="s">
        <v>175</v>
      </c>
      <c r="E79" s="71" t="s">
        <v>177</v>
      </c>
      <c r="F79" s="71" t="s">
        <v>1</v>
      </c>
      <c r="G79" s="71" t="s">
        <v>326</v>
      </c>
      <c r="H79" s="122"/>
      <c r="I79" s="122"/>
    </row>
    <row r="80" spans="1:9" ht="51" hidden="1">
      <c r="A80" s="196"/>
      <c r="B80" s="72" t="s">
        <v>10</v>
      </c>
      <c r="C80" s="94" t="s">
        <v>636</v>
      </c>
      <c r="D80" s="71" t="s">
        <v>175</v>
      </c>
      <c r="E80" s="71" t="s">
        <v>177</v>
      </c>
      <c r="F80" s="71" t="s">
        <v>1</v>
      </c>
      <c r="G80" s="71" t="s">
        <v>11</v>
      </c>
      <c r="H80" s="122"/>
      <c r="I80" s="122"/>
    </row>
    <row r="81" spans="1:9" ht="25.5" hidden="1">
      <c r="A81" s="196"/>
      <c r="B81" s="72" t="s">
        <v>259</v>
      </c>
      <c r="C81" s="94" t="s">
        <v>636</v>
      </c>
      <c r="D81" s="71" t="s">
        <v>175</v>
      </c>
      <c r="E81" s="71" t="s">
        <v>177</v>
      </c>
      <c r="F81" s="71" t="s">
        <v>1</v>
      </c>
      <c r="G81" s="71" t="s">
        <v>260</v>
      </c>
      <c r="H81" s="122"/>
      <c r="I81" s="122"/>
    </row>
    <row r="82" spans="1:9" ht="38.25">
      <c r="A82" s="196"/>
      <c r="B82" s="72" t="s">
        <v>643</v>
      </c>
      <c r="C82" s="94">
        <v>933</v>
      </c>
      <c r="D82" s="71" t="s">
        <v>175</v>
      </c>
      <c r="E82" s="71" t="s">
        <v>177</v>
      </c>
      <c r="F82" s="71" t="s">
        <v>1</v>
      </c>
      <c r="G82" s="71" t="s">
        <v>250</v>
      </c>
      <c r="H82" s="122">
        <v>1</v>
      </c>
      <c r="I82" s="122">
        <v>1</v>
      </c>
    </row>
    <row r="83" spans="1:9" ht="25.5" hidden="1">
      <c r="A83" s="196"/>
      <c r="B83" s="70" t="s">
        <v>12</v>
      </c>
      <c r="C83" s="94" t="s">
        <v>636</v>
      </c>
      <c r="D83" s="71" t="s">
        <v>175</v>
      </c>
      <c r="E83" s="71" t="s">
        <v>180</v>
      </c>
      <c r="F83" s="71"/>
      <c r="G83" s="71"/>
      <c r="H83" s="117"/>
      <c r="I83" s="117"/>
    </row>
    <row r="84" spans="1:9" ht="25.5" hidden="1">
      <c r="A84" s="196"/>
      <c r="B84" s="72" t="s">
        <v>419</v>
      </c>
      <c r="C84" s="94" t="s">
        <v>636</v>
      </c>
      <c r="D84" s="71" t="s">
        <v>175</v>
      </c>
      <c r="E84" s="71" t="s">
        <v>180</v>
      </c>
      <c r="F84" s="71" t="s">
        <v>1</v>
      </c>
      <c r="G84" s="71"/>
      <c r="H84" s="117"/>
      <c r="I84" s="117"/>
    </row>
    <row r="85" spans="1:9" ht="51" hidden="1">
      <c r="A85" s="196"/>
      <c r="B85" s="72" t="s">
        <v>640</v>
      </c>
      <c r="C85" s="94" t="s">
        <v>636</v>
      </c>
      <c r="D85" s="71" t="s">
        <v>175</v>
      </c>
      <c r="E85" s="71" t="s">
        <v>180</v>
      </c>
      <c r="F85" s="71" t="s">
        <v>1</v>
      </c>
      <c r="G85" s="71" t="s">
        <v>248</v>
      </c>
      <c r="H85" s="117"/>
      <c r="I85" s="117"/>
    </row>
    <row r="86" spans="1:9" ht="51" hidden="1">
      <c r="A86" s="196"/>
      <c r="B86" s="72" t="s">
        <v>642</v>
      </c>
      <c r="C86" s="94" t="s">
        <v>636</v>
      </c>
      <c r="D86" s="71" t="s">
        <v>175</v>
      </c>
      <c r="E86" s="71" t="s">
        <v>180</v>
      </c>
      <c r="F86" s="71" t="s">
        <v>1</v>
      </c>
      <c r="G86" s="71" t="s">
        <v>258</v>
      </c>
      <c r="H86" s="117"/>
      <c r="I86" s="117"/>
    </row>
    <row r="87" spans="1:9" ht="25.5" hidden="1">
      <c r="A87" s="196"/>
      <c r="B87" s="72" t="s">
        <v>259</v>
      </c>
      <c r="C87" s="94" t="s">
        <v>636</v>
      </c>
      <c r="D87" s="71" t="s">
        <v>175</v>
      </c>
      <c r="E87" s="71" t="s">
        <v>180</v>
      </c>
      <c r="F87" s="71" t="s">
        <v>1</v>
      </c>
      <c r="G87" s="71" t="s">
        <v>260</v>
      </c>
      <c r="H87" s="117"/>
      <c r="I87" s="117"/>
    </row>
    <row r="88" spans="1:9" ht="38.25" hidden="1">
      <c r="A88" s="196"/>
      <c r="B88" s="72" t="s">
        <v>643</v>
      </c>
      <c r="C88" s="94" t="s">
        <v>636</v>
      </c>
      <c r="D88" s="71" t="s">
        <v>175</v>
      </c>
      <c r="E88" s="71" t="s">
        <v>180</v>
      </c>
      <c r="F88" s="71" t="s">
        <v>1</v>
      </c>
      <c r="G88" s="71" t="s">
        <v>250</v>
      </c>
      <c r="H88" s="117"/>
      <c r="I88" s="117"/>
    </row>
    <row r="89" spans="1:9" ht="12.75" hidden="1">
      <c r="A89" s="196"/>
      <c r="B89" s="125" t="s">
        <v>521</v>
      </c>
      <c r="C89" s="126">
        <v>933</v>
      </c>
      <c r="D89" s="126" t="s">
        <v>181</v>
      </c>
      <c r="E89" s="126"/>
      <c r="F89" s="126"/>
      <c r="G89" s="126"/>
      <c r="H89" s="129">
        <f>H97</f>
        <v>0</v>
      </c>
      <c r="I89" s="129">
        <f>I97</f>
        <v>0</v>
      </c>
    </row>
    <row r="90" spans="1:9" ht="12.75" hidden="1">
      <c r="A90" s="196"/>
      <c r="B90" s="70" t="s">
        <v>13</v>
      </c>
      <c r="C90" s="84" t="s">
        <v>636</v>
      </c>
      <c r="D90" s="84" t="s">
        <v>181</v>
      </c>
      <c r="E90" s="84" t="s">
        <v>178</v>
      </c>
      <c r="F90" s="79"/>
      <c r="G90" s="84"/>
      <c r="H90" s="121"/>
      <c r="I90" s="121"/>
    </row>
    <row r="91" spans="1:9" ht="12.75" hidden="1">
      <c r="A91" s="196"/>
      <c r="B91" s="72" t="s">
        <v>14</v>
      </c>
      <c r="C91" s="84" t="s">
        <v>636</v>
      </c>
      <c r="D91" s="84" t="s">
        <v>181</v>
      </c>
      <c r="E91" s="84" t="s">
        <v>178</v>
      </c>
      <c r="F91" s="79" t="s">
        <v>15</v>
      </c>
      <c r="G91" s="84"/>
      <c r="H91" s="121"/>
      <c r="I91" s="121"/>
    </row>
    <row r="92" spans="1:9" ht="38.25" hidden="1">
      <c r="A92" s="196"/>
      <c r="B92" s="72" t="s">
        <v>16</v>
      </c>
      <c r="C92" s="84" t="s">
        <v>636</v>
      </c>
      <c r="D92" s="84" t="s">
        <v>181</v>
      </c>
      <c r="E92" s="84" t="s">
        <v>178</v>
      </c>
      <c r="F92" s="79" t="s">
        <v>17</v>
      </c>
      <c r="G92" s="84"/>
      <c r="H92" s="121"/>
      <c r="I92" s="121"/>
    </row>
    <row r="93" spans="1:9" ht="38.25" hidden="1">
      <c r="A93" s="196"/>
      <c r="B93" s="72" t="s">
        <v>643</v>
      </c>
      <c r="C93" s="84" t="s">
        <v>636</v>
      </c>
      <c r="D93" s="84" t="s">
        <v>181</v>
      </c>
      <c r="E93" s="84" t="s">
        <v>178</v>
      </c>
      <c r="F93" s="79" t="s">
        <v>17</v>
      </c>
      <c r="G93" s="84" t="s">
        <v>250</v>
      </c>
      <c r="H93" s="121"/>
      <c r="I93" s="121"/>
    </row>
    <row r="94" spans="1:9" ht="12.75" hidden="1">
      <c r="A94" s="196"/>
      <c r="B94" s="70" t="s">
        <v>18</v>
      </c>
      <c r="C94" s="84" t="s">
        <v>636</v>
      </c>
      <c r="D94" s="84" t="s">
        <v>181</v>
      </c>
      <c r="E94" s="84" t="s">
        <v>183</v>
      </c>
      <c r="F94" s="79"/>
      <c r="G94" s="84"/>
      <c r="H94" s="121"/>
      <c r="I94" s="121"/>
    </row>
    <row r="95" spans="1:9" ht="12.75" hidden="1">
      <c r="A95" s="196"/>
      <c r="B95" s="72" t="s">
        <v>19</v>
      </c>
      <c r="C95" s="84" t="s">
        <v>636</v>
      </c>
      <c r="D95" s="84" t="s">
        <v>181</v>
      </c>
      <c r="E95" s="84" t="s">
        <v>183</v>
      </c>
      <c r="F95" s="79" t="s">
        <v>20</v>
      </c>
      <c r="G95" s="84"/>
      <c r="H95" s="121"/>
      <c r="I95" s="121"/>
    </row>
    <row r="96" spans="1:9" ht="38.25" hidden="1">
      <c r="A96" s="196"/>
      <c r="B96" s="72" t="s">
        <v>317</v>
      </c>
      <c r="C96" s="84" t="s">
        <v>636</v>
      </c>
      <c r="D96" s="84" t="s">
        <v>181</v>
      </c>
      <c r="E96" s="84" t="s">
        <v>183</v>
      </c>
      <c r="F96" s="79" t="s">
        <v>20</v>
      </c>
      <c r="G96" s="89">
        <v>810</v>
      </c>
      <c r="H96" s="121"/>
      <c r="I96" s="121"/>
    </row>
    <row r="97" spans="1:9" ht="12.75" hidden="1">
      <c r="A97" s="196"/>
      <c r="B97" s="70" t="s">
        <v>305</v>
      </c>
      <c r="C97" s="66" t="s">
        <v>56</v>
      </c>
      <c r="D97" s="134" t="s">
        <v>181</v>
      </c>
      <c r="E97" s="134" t="s">
        <v>176</v>
      </c>
      <c r="F97" s="135"/>
      <c r="G97" s="134"/>
      <c r="H97" s="136">
        <f>H98</f>
        <v>0</v>
      </c>
      <c r="I97" s="136">
        <f>I98</f>
        <v>0</v>
      </c>
    </row>
    <row r="98" spans="1:9" ht="38.25" hidden="1">
      <c r="A98" s="196"/>
      <c r="B98" s="72" t="s">
        <v>21</v>
      </c>
      <c r="C98" s="71" t="s">
        <v>56</v>
      </c>
      <c r="D98" s="84" t="s">
        <v>181</v>
      </c>
      <c r="E98" s="84" t="s">
        <v>176</v>
      </c>
      <c r="F98" s="79" t="s">
        <v>22</v>
      </c>
      <c r="G98" s="89"/>
      <c r="H98" s="121">
        <f>H99</f>
        <v>0</v>
      </c>
      <c r="I98" s="121">
        <f>I99</f>
        <v>0</v>
      </c>
    </row>
    <row r="99" spans="1:9" ht="38.25" hidden="1">
      <c r="A99" s="196"/>
      <c r="B99" s="72" t="s">
        <v>643</v>
      </c>
      <c r="C99" s="71" t="s">
        <v>56</v>
      </c>
      <c r="D99" s="84" t="s">
        <v>181</v>
      </c>
      <c r="E99" s="84" t="s">
        <v>176</v>
      </c>
      <c r="F99" s="79" t="s">
        <v>22</v>
      </c>
      <c r="G99" s="89">
        <v>244</v>
      </c>
      <c r="H99" s="121">
        <v>0</v>
      </c>
      <c r="I99" s="121">
        <v>0</v>
      </c>
    </row>
    <row r="100" spans="1:9" ht="51" hidden="1">
      <c r="A100" s="196"/>
      <c r="B100" s="72" t="s">
        <v>23</v>
      </c>
      <c r="C100" s="84" t="s">
        <v>636</v>
      </c>
      <c r="D100" s="84" t="s">
        <v>181</v>
      </c>
      <c r="E100" s="84" t="s">
        <v>176</v>
      </c>
      <c r="F100" s="79" t="s">
        <v>22</v>
      </c>
      <c r="G100" s="89">
        <v>414</v>
      </c>
      <c r="H100" s="121"/>
      <c r="I100" s="121"/>
    </row>
    <row r="101" spans="1:9" ht="12.75">
      <c r="A101" s="196"/>
      <c r="B101" s="125" t="s">
        <v>24</v>
      </c>
      <c r="C101" s="126">
        <v>933</v>
      </c>
      <c r="D101" s="126" t="s">
        <v>182</v>
      </c>
      <c r="E101" s="126"/>
      <c r="F101" s="127"/>
      <c r="G101" s="126"/>
      <c r="H101" s="129">
        <f aca="true" t="shared" si="2" ref="H101:I103">H102</f>
        <v>10</v>
      </c>
      <c r="I101" s="129">
        <f t="shared" si="2"/>
        <v>10</v>
      </c>
    </row>
    <row r="102" spans="1:9" ht="12.75">
      <c r="A102" s="196"/>
      <c r="B102" s="70" t="s">
        <v>25</v>
      </c>
      <c r="C102" s="134">
        <v>933</v>
      </c>
      <c r="D102" s="66" t="s">
        <v>182</v>
      </c>
      <c r="E102" s="66" t="s">
        <v>175</v>
      </c>
      <c r="F102" s="66"/>
      <c r="G102" s="66"/>
      <c r="H102" s="117">
        <f t="shared" si="2"/>
        <v>10</v>
      </c>
      <c r="I102" s="117">
        <f t="shared" si="2"/>
        <v>10</v>
      </c>
    </row>
    <row r="103" spans="1:9" ht="25.5">
      <c r="A103" s="196"/>
      <c r="B103" s="72" t="s">
        <v>419</v>
      </c>
      <c r="C103" s="84">
        <v>933</v>
      </c>
      <c r="D103" s="71" t="s">
        <v>182</v>
      </c>
      <c r="E103" s="71" t="s">
        <v>175</v>
      </c>
      <c r="F103" s="71" t="s">
        <v>1</v>
      </c>
      <c r="G103" s="71"/>
      <c r="H103" s="122">
        <f t="shared" si="2"/>
        <v>10</v>
      </c>
      <c r="I103" s="122">
        <f t="shared" si="2"/>
        <v>10</v>
      </c>
    </row>
    <row r="104" spans="1:9" ht="38.25">
      <c r="A104" s="196"/>
      <c r="B104" s="72" t="s">
        <v>643</v>
      </c>
      <c r="C104" s="84">
        <v>933</v>
      </c>
      <c r="D104" s="71" t="s">
        <v>182</v>
      </c>
      <c r="E104" s="71" t="s">
        <v>175</v>
      </c>
      <c r="F104" s="71" t="s">
        <v>1</v>
      </c>
      <c r="G104" s="71" t="s">
        <v>250</v>
      </c>
      <c r="H104" s="122">
        <v>10</v>
      </c>
      <c r="I104" s="122">
        <v>10</v>
      </c>
    </row>
    <row r="105" spans="1:9" ht="38.25" hidden="1">
      <c r="A105" s="196"/>
      <c r="B105" s="72" t="s">
        <v>313</v>
      </c>
      <c r="C105" s="84" t="s">
        <v>636</v>
      </c>
      <c r="D105" s="71" t="s">
        <v>182</v>
      </c>
      <c r="E105" s="71" t="s">
        <v>175</v>
      </c>
      <c r="F105" s="71" t="s">
        <v>26</v>
      </c>
      <c r="G105" s="71" t="s">
        <v>311</v>
      </c>
      <c r="H105" s="117"/>
      <c r="I105" s="117"/>
    </row>
    <row r="106" spans="1:9" ht="25.5" hidden="1">
      <c r="A106" s="196"/>
      <c r="B106" s="70" t="s">
        <v>221</v>
      </c>
      <c r="C106" s="84" t="s">
        <v>636</v>
      </c>
      <c r="D106" s="71" t="s">
        <v>182</v>
      </c>
      <c r="E106" s="71" t="s">
        <v>182</v>
      </c>
      <c r="F106" s="71"/>
      <c r="G106" s="71"/>
      <c r="H106" s="117"/>
      <c r="I106" s="117"/>
    </row>
    <row r="107" spans="1:9" ht="25.5" hidden="1">
      <c r="A107" s="196"/>
      <c r="B107" s="74" t="s">
        <v>419</v>
      </c>
      <c r="C107" s="84" t="s">
        <v>636</v>
      </c>
      <c r="D107" s="71" t="s">
        <v>182</v>
      </c>
      <c r="E107" s="71" t="s">
        <v>182</v>
      </c>
      <c r="F107" s="71" t="s">
        <v>1</v>
      </c>
      <c r="G107" s="71"/>
      <c r="H107" s="117"/>
      <c r="I107" s="117"/>
    </row>
    <row r="108" spans="1:9" ht="51" hidden="1">
      <c r="A108" s="196"/>
      <c r="B108" s="72" t="s">
        <v>9</v>
      </c>
      <c r="C108" s="84" t="s">
        <v>636</v>
      </c>
      <c r="D108" s="71" t="s">
        <v>182</v>
      </c>
      <c r="E108" s="71" t="s">
        <v>182</v>
      </c>
      <c r="F108" s="71" t="s">
        <v>1</v>
      </c>
      <c r="G108" s="71" t="s">
        <v>326</v>
      </c>
      <c r="H108" s="117"/>
      <c r="I108" s="117"/>
    </row>
    <row r="109" spans="1:9" ht="51" hidden="1">
      <c r="A109" s="196"/>
      <c r="B109" s="72" t="s">
        <v>10</v>
      </c>
      <c r="C109" s="84" t="s">
        <v>636</v>
      </c>
      <c r="D109" s="71" t="s">
        <v>182</v>
      </c>
      <c r="E109" s="71" t="s">
        <v>182</v>
      </c>
      <c r="F109" s="71" t="s">
        <v>1</v>
      </c>
      <c r="G109" s="71" t="s">
        <v>11</v>
      </c>
      <c r="H109" s="117"/>
      <c r="I109" s="117"/>
    </row>
    <row r="110" spans="1:9" ht="25.5" hidden="1">
      <c r="A110" s="196"/>
      <c r="B110" s="72" t="s">
        <v>259</v>
      </c>
      <c r="C110" s="84" t="s">
        <v>636</v>
      </c>
      <c r="D110" s="71" t="s">
        <v>182</v>
      </c>
      <c r="E110" s="71" t="s">
        <v>182</v>
      </c>
      <c r="F110" s="71" t="s">
        <v>1</v>
      </c>
      <c r="G110" s="71" t="s">
        <v>260</v>
      </c>
      <c r="H110" s="117"/>
      <c r="I110" s="117"/>
    </row>
    <row r="111" spans="1:9" ht="38.25" hidden="1">
      <c r="A111" s="196"/>
      <c r="B111" s="72" t="s">
        <v>643</v>
      </c>
      <c r="C111" s="84" t="s">
        <v>636</v>
      </c>
      <c r="D111" s="71" t="s">
        <v>182</v>
      </c>
      <c r="E111" s="71" t="s">
        <v>182</v>
      </c>
      <c r="F111" s="71" t="s">
        <v>1</v>
      </c>
      <c r="G111" s="71" t="s">
        <v>250</v>
      </c>
      <c r="H111" s="117"/>
      <c r="I111" s="117"/>
    </row>
    <row r="112" spans="1:9" ht="25.5" hidden="1">
      <c r="A112" s="196"/>
      <c r="B112" s="72" t="s">
        <v>256</v>
      </c>
      <c r="C112" s="84" t="s">
        <v>636</v>
      </c>
      <c r="D112" s="71" t="s">
        <v>182</v>
      </c>
      <c r="E112" s="71" t="s">
        <v>182</v>
      </c>
      <c r="F112" s="71" t="s">
        <v>1</v>
      </c>
      <c r="G112" s="71" t="s">
        <v>252</v>
      </c>
      <c r="H112" s="117"/>
      <c r="I112" s="117"/>
    </row>
    <row r="113" spans="1:9" ht="12.75" hidden="1">
      <c r="A113" s="196"/>
      <c r="B113" s="72" t="s">
        <v>308</v>
      </c>
      <c r="C113" s="84" t="s">
        <v>636</v>
      </c>
      <c r="D113" s="71" t="s">
        <v>182</v>
      </c>
      <c r="E113" s="71" t="s">
        <v>182</v>
      </c>
      <c r="F113" s="71" t="s">
        <v>1</v>
      </c>
      <c r="G113" s="71" t="s">
        <v>644</v>
      </c>
      <c r="H113" s="117"/>
      <c r="I113" s="117"/>
    </row>
    <row r="114" spans="1:9" ht="12.75" hidden="1">
      <c r="A114" s="196"/>
      <c r="B114" s="68" t="s">
        <v>523</v>
      </c>
      <c r="C114" s="78" t="s">
        <v>636</v>
      </c>
      <c r="D114" s="80" t="s">
        <v>174</v>
      </c>
      <c r="E114" s="78"/>
      <c r="F114" s="80"/>
      <c r="G114" s="78"/>
      <c r="H114" s="120"/>
      <c r="I114" s="120"/>
    </row>
    <row r="115" spans="1:9" ht="25.5" hidden="1">
      <c r="A115" s="196"/>
      <c r="B115" s="70" t="s">
        <v>242</v>
      </c>
      <c r="C115" s="84" t="s">
        <v>636</v>
      </c>
      <c r="D115" s="71" t="s">
        <v>174</v>
      </c>
      <c r="E115" s="71" t="s">
        <v>182</v>
      </c>
      <c r="F115" s="71"/>
      <c r="G115" s="71"/>
      <c r="H115" s="117"/>
      <c r="I115" s="117"/>
    </row>
    <row r="116" spans="1:9" ht="25.5" hidden="1">
      <c r="A116" s="196"/>
      <c r="B116" s="72" t="s">
        <v>440</v>
      </c>
      <c r="C116" s="84" t="s">
        <v>636</v>
      </c>
      <c r="D116" s="71" t="s">
        <v>174</v>
      </c>
      <c r="E116" s="71" t="s">
        <v>182</v>
      </c>
      <c r="F116" s="71" t="s">
        <v>651</v>
      </c>
      <c r="G116" s="71"/>
      <c r="H116" s="117"/>
      <c r="I116" s="117"/>
    </row>
    <row r="117" spans="1:9" ht="38.25" hidden="1">
      <c r="A117" s="196"/>
      <c r="B117" s="72" t="s">
        <v>643</v>
      </c>
      <c r="C117" s="84" t="s">
        <v>636</v>
      </c>
      <c r="D117" s="71" t="s">
        <v>174</v>
      </c>
      <c r="E117" s="71" t="s">
        <v>182</v>
      </c>
      <c r="F117" s="71" t="s">
        <v>651</v>
      </c>
      <c r="G117" s="71" t="s">
        <v>250</v>
      </c>
      <c r="H117" s="117"/>
      <c r="I117" s="117"/>
    </row>
    <row r="118" spans="1:9" ht="12.75" hidden="1">
      <c r="A118" s="196"/>
      <c r="B118" s="70" t="s">
        <v>194</v>
      </c>
      <c r="C118" s="84" t="s">
        <v>636</v>
      </c>
      <c r="D118" s="71" t="s">
        <v>174</v>
      </c>
      <c r="E118" s="71" t="s">
        <v>174</v>
      </c>
      <c r="F118" s="71"/>
      <c r="G118" s="71"/>
      <c r="H118" s="117"/>
      <c r="I118" s="117"/>
    </row>
    <row r="119" spans="1:9" ht="25.5" hidden="1">
      <c r="A119" s="196"/>
      <c r="B119" s="72" t="s">
        <v>407</v>
      </c>
      <c r="C119" s="84" t="s">
        <v>636</v>
      </c>
      <c r="D119" s="71" t="s">
        <v>174</v>
      </c>
      <c r="E119" s="71" t="s">
        <v>174</v>
      </c>
      <c r="F119" s="71" t="s">
        <v>27</v>
      </c>
      <c r="G119" s="71"/>
      <c r="H119" s="117"/>
      <c r="I119" s="117"/>
    </row>
    <row r="120" spans="1:9" ht="38.25" hidden="1">
      <c r="A120" s="196"/>
      <c r="B120" s="72" t="s">
        <v>643</v>
      </c>
      <c r="C120" s="84" t="s">
        <v>636</v>
      </c>
      <c r="D120" s="71" t="s">
        <v>174</v>
      </c>
      <c r="E120" s="71" t="s">
        <v>174</v>
      </c>
      <c r="F120" s="71" t="s">
        <v>27</v>
      </c>
      <c r="G120" s="71" t="s">
        <v>250</v>
      </c>
      <c r="H120" s="117"/>
      <c r="I120" s="117"/>
    </row>
    <row r="121" spans="1:9" ht="12.75">
      <c r="A121" s="196"/>
      <c r="B121" s="125" t="s">
        <v>524</v>
      </c>
      <c r="C121" s="126">
        <v>933</v>
      </c>
      <c r="D121" s="127" t="s">
        <v>183</v>
      </c>
      <c r="E121" s="126"/>
      <c r="F121" s="127"/>
      <c r="G121" s="126"/>
      <c r="H121" s="129">
        <f aca="true" t="shared" si="3" ref="H121:I123">H122</f>
        <v>2111.9</v>
      </c>
      <c r="I121" s="129">
        <f t="shared" si="3"/>
        <v>2111.9</v>
      </c>
    </row>
    <row r="122" spans="1:9" ht="12.75">
      <c r="A122" s="196"/>
      <c r="B122" s="70" t="s">
        <v>197</v>
      </c>
      <c r="C122" s="84">
        <v>933</v>
      </c>
      <c r="D122" s="71" t="s">
        <v>183</v>
      </c>
      <c r="E122" s="71" t="s">
        <v>172</v>
      </c>
      <c r="F122" s="71"/>
      <c r="G122" s="71"/>
      <c r="H122" s="122">
        <f t="shared" si="3"/>
        <v>2111.9</v>
      </c>
      <c r="I122" s="122">
        <f t="shared" si="3"/>
        <v>2111.9</v>
      </c>
    </row>
    <row r="123" spans="1:9" ht="25.5">
      <c r="A123" s="196"/>
      <c r="B123" s="72" t="s">
        <v>198</v>
      </c>
      <c r="C123" s="84">
        <v>933</v>
      </c>
      <c r="D123" s="71" t="s">
        <v>183</v>
      </c>
      <c r="E123" s="71" t="s">
        <v>172</v>
      </c>
      <c r="F123" s="71" t="s">
        <v>199</v>
      </c>
      <c r="G123" s="71"/>
      <c r="H123" s="122">
        <f t="shared" si="3"/>
        <v>2111.9</v>
      </c>
      <c r="I123" s="122">
        <f t="shared" si="3"/>
        <v>2111.9</v>
      </c>
    </row>
    <row r="124" spans="1:9" ht="12.75">
      <c r="A124" s="196"/>
      <c r="B124" s="72" t="s">
        <v>247</v>
      </c>
      <c r="C124" s="84">
        <v>933</v>
      </c>
      <c r="D124" s="71" t="s">
        <v>183</v>
      </c>
      <c r="E124" s="71" t="s">
        <v>172</v>
      </c>
      <c r="F124" s="71" t="s">
        <v>199</v>
      </c>
      <c r="G124" s="71" t="s">
        <v>271</v>
      </c>
      <c r="H124" s="122">
        <v>2111.9</v>
      </c>
      <c r="I124" s="122">
        <v>2111.9</v>
      </c>
    </row>
    <row r="125" spans="1:9" ht="38.25" hidden="1">
      <c r="A125" s="196"/>
      <c r="B125" s="72" t="s">
        <v>28</v>
      </c>
      <c r="C125" s="84" t="s">
        <v>636</v>
      </c>
      <c r="D125" s="71" t="s">
        <v>183</v>
      </c>
      <c r="E125" s="71" t="s">
        <v>172</v>
      </c>
      <c r="F125" s="71" t="s">
        <v>29</v>
      </c>
      <c r="G125" s="71"/>
      <c r="H125" s="117"/>
      <c r="I125" s="117"/>
    </row>
    <row r="126" spans="1:9" ht="12.75" hidden="1">
      <c r="A126" s="196"/>
      <c r="B126" s="72" t="s">
        <v>304</v>
      </c>
      <c r="C126" s="84" t="s">
        <v>636</v>
      </c>
      <c r="D126" s="71" t="s">
        <v>183</v>
      </c>
      <c r="E126" s="71" t="s">
        <v>172</v>
      </c>
      <c r="F126" s="71" t="s">
        <v>29</v>
      </c>
      <c r="G126" s="71" t="s">
        <v>301</v>
      </c>
      <c r="H126" s="117"/>
      <c r="I126" s="117"/>
    </row>
    <row r="127" spans="1:9" ht="12.75" hidden="1">
      <c r="A127" s="196"/>
      <c r="B127" s="72" t="s">
        <v>323</v>
      </c>
      <c r="C127" s="84" t="s">
        <v>636</v>
      </c>
      <c r="D127" s="71" t="s">
        <v>183</v>
      </c>
      <c r="E127" s="71" t="s">
        <v>172</v>
      </c>
      <c r="F127" s="71" t="s">
        <v>29</v>
      </c>
      <c r="G127" s="71" t="s">
        <v>324</v>
      </c>
      <c r="H127" s="117"/>
      <c r="I127" s="117"/>
    </row>
    <row r="128" spans="1:9" ht="38.25" hidden="1">
      <c r="A128" s="196"/>
      <c r="B128" s="72" t="s">
        <v>362</v>
      </c>
      <c r="C128" s="84" t="s">
        <v>636</v>
      </c>
      <c r="D128" s="71" t="s">
        <v>183</v>
      </c>
      <c r="E128" s="71" t="s">
        <v>172</v>
      </c>
      <c r="F128" s="71" t="s">
        <v>30</v>
      </c>
      <c r="G128" s="71"/>
      <c r="H128" s="117"/>
      <c r="I128" s="117"/>
    </row>
    <row r="129" spans="1:9" ht="63.75" hidden="1">
      <c r="A129" s="196"/>
      <c r="B129" s="72" t="s">
        <v>31</v>
      </c>
      <c r="C129" s="84" t="s">
        <v>636</v>
      </c>
      <c r="D129" s="71" t="s">
        <v>183</v>
      </c>
      <c r="E129" s="71" t="s">
        <v>172</v>
      </c>
      <c r="F129" s="71" t="s">
        <v>30</v>
      </c>
      <c r="G129" s="71" t="s">
        <v>263</v>
      </c>
      <c r="H129" s="117"/>
      <c r="I129" s="117"/>
    </row>
    <row r="130" spans="1:9" ht="63.75" hidden="1">
      <c r="A130" s="196"/>
      <c r="B130" s="72" t="s">
        <v>32</v>
      </c>
      <c r="C130" s="84" t="s">
        <v>636</v>
      </c>
      <c r="D130" s="71" t="s">
        <v>183</v>
      </c>
      <c r="E130" s="71" t="s">
        <v>172</v>
      </c>
      <c r="F130" s="71" t="s">
        <v>30</v>
      </c>
      <c r="G130" s="71" t="s">
        <v>264</v>
      </c>
      <c r="H130" s="117"/>
      <c r="I130" s="117"/>
    </row>
    <row r="131" spans="1:9" ht="25.5" hidden="1">
      <c r="A131" s="196"/>
      <c r="B131" s="74" t="s">
        <v>363</v>
      </c>
      <c r="C131" s="84" t="s">
        <v>636</v>
      </c>
      <c r="D131" s="71" t="s">
        <v>183</v>
      </c>
      <c r="E131" s="71" t="s">
        <v>172</v>
      </c>
      <c r="F131" s="71" t="s">
        <v>33</v>
      </c>
      <c r="G131" s="71"/>
      <c r="H131" s="117"/>
      <c r="I131" s="117"/>
    </row>
    <row r="132" spans="1:9" ht="63.75" hidden="1">
      <c r="A132" s="196"/>
      <c r="B132" s="72" t="s">
        <v>31</v>
      </c>
      <c r="C132" s="84" t="s">
        <v>636</v>
      </c>
      <c r="D132" s="71" t="s">
        <v>183</v>
      </c>
      <c r="E132" s="71" t="s">
        <v>172</v>
      </c>
      <c r="F132" s="71" t="s">
        <v>33</v>
      </c>
      <c r="G132" s="71" t="s">
        <v>263</v>
      </c>
      <c r="H132" s="117"/>
      <c r="I132" s="117"/>
    </row>
    <row r="133" spans="1:9" ht="63.75" hidden="1">
      <c r="A133" s="196"/>
      <c r="B133" s="72" t="s">
        <v>32</v>
      </c>
      <c r="C133" s="84" t="s">
        <v>636</v>
      </c>
      <c r="D133" s="71" t="s">
        <v>183</v>
      </c>
      <c r="E133" s="71" t="s">
        <v>172</v>
      </c>
      <c r="F133" s="71" t="s">
        <v>33</v>
      </c>
      <c r="G133" s="71" t="s">
        <v>264</v>
      </c>
      <c r="H133" s="117"/>
      <c r="I133" s="117"/>
    </row>
    <row r="134" spans="1:9" ht="25.5" hidden="1">
      <c r="A134" s="196"/>
      <c r="B134" s="70" t="s">
        <v>525</v>
      </c>
      <c r="C134" s="84" t="s">
        <v>636</v>
      </c>
      <c r="D134" s="71" t="s">
        <v>183</v>
      </c>
      <c r="E134" s="71" t="s">
        <v>181</v>
      </c>
      <c r="F134" s="71"/>
      <c r="G134" s="71"/>
      <c r="H134" s="117"/>
      <c r="I134" s="117"/>
    </row>
    <row r="135" spans="1:9" ht="63.75" hidden="1">
      <c r="A135" s="196"/>
      <c r="B135" s="72" t="s">
        <v>645</v>
      </c>
      <c r="C135" s="84" t="s">
        <v>636</v>
      </c>
      <c r="D135" s="71" t="s">
        <v>183</v>
      </c>
      <c r="E135" s="71" t="s">
        <v>181</v>
      </c>
      <c r="F135" s="71" t="s">
        <v>34</v>
      </c>
      <c r="G135" s="71"/>
      <c r="H135" s="117"/>
      <c r="I135" s="117"/>
    </row>
    <row r="136" spans="1:9" ht="25.5" hidden="1">
      <c r="A136" s="196"/>
      <c r="B136" s="73" t="s">
        <v>35</v>
      </c>
      <c r="C136" s="84" t="s">
        <v>636</v>
      </c>
      <c r="D136" s="71" t="s">
        <v>183</v>
      </c>
      <c r="E136" s="71" t="s">
        <v>181</v>
      </c>
      <c r="F136" s="71" t="s">
        <v>36</v>
      </c>
      <c r="G136" s="71" t="s">
        <v>171</v>
      </c>
      <c r="H136" s="117"/>
      <c r="I136" s="117"/>
    </row>
    <row r="137" spans="1:9" ht="12.75" hidden="1">
      <c r="A137" s="196"/>
      <c r="B137" s="72" t="s">
        <v>247</v>
      </c>
      <c r="C137" s="84" t="s">
        <v>636</v>
      </c>
      <c r="D137" s="71" t="s">
        <v>183</v>
      </c>
      <c r="E137" s="71" t="s">
        <v>181</v>
      </c>
      <c r="F137" s="71" t="s">
        <v>36</v>
      </c>
      <c r="G137" s="71" t="s">
        <v>271</v>
      </c>
      <c r="H137" s="117"/>
      <c r="I137" s="117"/>
    </row>
    <row r="138" spans="1:9" ht="12.75">
      <c r="A138" s="196"/>
      <c r="B138" s="125" t="s">
        <v>526</v>
      </c>
      <c r="C138" s="126">
        <v>933</v>
      </c>
      <c r="D138" s="127" t="s">
        <v>177</v>
      </c>
      <c r="E138" s="126"/>
      <c r="F138" s="127"/>
      <c r="G138" s="126"/>
      <c r="H138" s="129">
        <f aca="true" t="shared" si="4" ref="H138:I140">H139</f>
        <v>75</v>
      </c>
      <c r="I138" s="129">
        <f t="shared" si="4"/>
        <v>75</v>
      </c>
    </row>
    <row r="139" spans="1:9" ht="12.75">
      <c r="A139" s="196"/>
      <c r="B139" s="70" t="s">
        <v>188</v>
      </c>
      <c r="C139" s="66" t="s">
        <v>56</v>
      </c>
      <c r="D139" s="66" t="s">
        <v>177</v>
      </c>
      <c r="E139" s="66" t="s">
        <v>172</v>
      </c>
      <c r="F139" s="66"/>
      <c r="G139" s="66"/>
      <c r="H139" s="117">
        <f t="shared" si="4"/>
        <v>75</v>
      </c>
      <c r="I139" s="117">
        <f t="shared" si="4"/>
        <v>75</v>
      </c>
    </row>
    <row r="140" spans="1:9" ht="12.75">
      <c r="A140" s="196"/>
      <c r="B140" s="74" t="s">
        <v>277</v>
      </c>
      <c r="C140" s="71" t="s">
        <v>56</v>
      </c>
      <c r="D140" s="71" t="s">
        <v>177</v>
      </c>
      <c r="E140" s="71" t="s">
        <v>172</v>
      </c>
      <c r="F140" s="71" t="s">
        <v>37</v>
      </c>
      <c r="G140" s="71"/>
      <c r="H140" s="122">
        <f t="shared" si="4"/>
        <v>75</v>
      </c>
      <c r="I140" s="122">
        <f t="shared" si="4"/>
        <v>75</v>
      </c>
    </row>
    <row r="141" spans="1:9" ht="38.25">
      <c r="A141" s="196"/>
      <c r="B141" s="81" t="s">
        <v>442</v>
      </c>
      <c r="C141" s="71" t="s">
        <v>56</v>
      </c>
      <c r="D141" s="71" t="s">
        <v>177</v>
      </c>
      <c r="E141" s="71" t="s">
        <v>172</v>
      </c>
      <c r="F141" s="71" t="s">
        <v>37</v>
      </c>
      <c r="G141" s="71" t="s">
        <v>441</v>
      </c>
      <c r="H141" s="122">
        <v>75</v>
      </c>
      <c r="I141" s="122">
        <v>75</v>
      </c>
    </row>
    <row r="142" spans="1:9" ht="25.5" hidden="1">
      <c r="A142" s="196"/>
      <c r="B142" s="70" t="s">
        <v>38</v>
      </c>
      <c r="C142" s="84" t="s">
        <v>636</v>
      </c>
      <c r="D142" s="71" t="s">
        <v>177</v>
      </c>
      <c r="E142" s="71" t="s">
        <v>178</v>
      </c>
      <c r="F142" s="71"/>
      <c r="G142" s="71"/>
      <c r="H142" s="115"/>
      <c r="I142" s="115"/>
    </row>
    <row r="143" spans="1:9" ht="25.5" hidden="1">
      <c r="A143" s="196"/>
      <c r="B143" s="74" t="s">
        <v>406</v>
      </c>
      <c r="C143" s="84" t="s">
        <v>636</v>
      </c>
      <c r="D143" s="71" t="s">
        <v>177</v>
      </c>
      <c r="E143" s="71" t="s">
        <v>178</v>
      </c>
      <c r="F143" s="71" t="s">
        <v>39</v>
      </c>
      <c r="G143" s="71"/>
      <c r="H143" s="115"/>
      <c r="I143" s="115"/>
    </row>
    <row r="144" spans="1:9" ht="12.75" hidden="1">
      <c r="A144" s="196"/>
      <c r="B144" s="72" t="s">
        <v>40</v>
      </c>
      <c r="C144" s="84" t="s">
        <v>636</v>
      </c>
      <c r="D144" s="71" t="s">
        <v>177</v>
      </c>
      <c r="E144" s="71" t="s">
        <v>178</v>
      </c>
      <c r="F144" s="71" t="s">
        <v>39</v>
      </c>
      <c r="G144" s="71" t="s">
        <v>41</v>
      </c>
      <c r="H144" s="115"/>
      <c r="I144" s="115"/>
    </row>
    <row r="145" spans="1:9" ht="12.75" hidden="1">
      <c r="A145" s="196"/>
      <c r="B145" s="68" t="s">
        <v>527</v>
      </c>
      <c r="C145" s="126">
        <v>933</v>
      </c>
      <c r="D145" s="80" t="s">
        <v>180</v>
      </c>
      <c r="E145" s="78"/>
      <c r="F145" s="80"/>
      <c r="G145" s="78"/>
      <c r="H145" s="116">
        <f aca="true" t="shared" si="5" ref="H145:I147">H146</f>
        <v>0</v>
      </c>
      <c r="I145" s="116">
        <f t="shared" si="5"/>
        <v>0</v>
      </c>
    </row>
    <row r="146" spans="1:9" ht="12.75" hidden="1">
      <c r="A146" s="196"/>
      <c r="B146" s="70" t="s">
        <v>528</v>
      </c>
      <c r="C146" s="134">
        <v>933</v>
      </c>
      <c r="D146" s="66" t="s">
        <v>180</v>
      </c>
      <c r="E146" s="66" t="s">
        <v>172</v>
      </c>
      <c r="F146" s="66"/>
      <c r="G146" s="66"/>
      <c r="H146" s="115">
        <f t="shared" si="5"/>
        <v>0</v>
      </c>
      <c r="I146" s="115">
        <f t="shared" si="5"/>
        <v>0</v>
      </c>
    </row>
    <row r="147" spans="1:9" ht="25.5" hidden="1">
      <c r="A147" s="196"/>
      <c r="B147" s="74" t="s">
        <v>421</v>
      </c>
      <c r="C147" s="94">
        <v>933</v>
      </c>
      <c r="D147" s="71" t="s">
        <v>180</v>
      </c>
      <c r="E147" s="71" t="s">
        <v>172</v>
      </c>
      <c r="F147" s="71" t="s">
        <v>42</v>
      </c>
      <c r="G147" s="71"/>
      <c r="H147" s="133">
        <f t="shared" si="5"/>
        <v>0</v>
      </c>
      <c r="I147" s="133">
        <f t="shared" si="5"/>
        <v>0</v>
      </c>
    </row>
    <row r="148" spans="1:9" ht="38.25" hidden="1">
      <c r="A148" s="196"/>
      <c r="B148" s="72" t="s">
        <v>643</v>
      </c>
      <c r="C148" s="94">
        <v>933</v>
      </c>
      <c r="D148" s="71" t="s">
        <v>180</v>
      </c>
      <c r="E148" s="71" t="s">
        <v>172</v>
      </c>
      <c r="F148" s="71" t="s">
        <v>42</v>
      </c>
      <c r="G148" s="71" t="s">
        <v>250</v>
      </c>
      <c r="H148" s="133">
        <v>0</v>
      </c>
      <c r="I148" s="133">
        <v>0</v>
      </c>
    </row>
    <row r="149" spans="1:9" ht="25.5" hidden="1">
      <c r="A149" s="196"/>
      <c r="B149" s="68" t="s">
        <v>43</v>
      </c>
      <c r="C149" s="78" t="s">
        <v>636</v>
      </c>
      <c r="D149" s="80" t="s">
        <v>235</v>
      </c>
      <c r="E149" s="78"/>
      <c r="F149" s="80"/>
      <c r="G149" s="78"/>
      <c r="H149" s="116"/>
      <c r="I149" s="116"/>
    </row>
    <row r="150" spans="1:9" ht="25.5" hidden="1">
      <c r="A150" s="196"/>
      <c r="B150" s="70" t="s">
        <v>44</v>
      </c>
      <c r="C150" s="84" t="s">
        <v>636</v>
      </c>
      <c r="D150" s="71" t="s">
        <v>235</v>
      </c>
      <c r="E150" s="71" t="s">
        <v>172</v>
      </c>
      <c r="F150" s="71"/>
      <c r="G150" s="71"/>
      <c r="H150" s="115"/>
      <c r="I150" s="115"/>
    </row>
    <row r="151" spans="1:9" ht="12.75" hidden="1">
      <c r="A151" s="196"/>
      <c r="B151" s="72" t="s">
        <v>45</v>
      </c>
      <c r="C151" s="84" t="s">
        <v>636</v>
      </c>
      <c r="D151" s="71" t="s">
        <v>235</v>
      </c>
      <c r="E151" s="71" t="s">
        <v>172</v>
      </c>
      <c r="F151" s="71" t="s">
        <v>46</v>
      </c>
      <c r="G151" s="71"/>
      <c r="H151" s="115"/>
      <c r="I151" s="115"/>
    </row>
    <row r="152" spans="1:9" ht="12.75" hidden="1">
      <c r="A152" s="196"/>
      <c r="B152" s="72" t="s">
        <v>47</v>
      </c>
      <c r="C152" s="84" t="s">
        <v>636</v>
      </c>
      <c r="D152" s="71" t="s">
        <v>235</v>
      </c>
      <c r="E152" s="71" t="s">
        <v>172</v>
      </c>
      <c r="F152" s="71" t="s">
        <v>48</v>
      </c>
      <c r="G152" s="71"/>
      <c r="H152" s="115"/>
      <c r="I152" s="115"/>
    </row>
    <row r="153" spans="1:9" ht="12.75" hidden="1">
      <c r="A153" s="196"/>
      <c r="B153" s="72" t="s">
        <v>49</v>
      </c>
      <c r="C153" s="84" t="s">
        <v>636</v>
      </c>
      <c r="D153" s="71" t="s">
        <v>235</v>
      </c>
      <c r="E153" s="71" t="s">
        <v>172</v>
      </c>
      <c r="F153" s="71" t="s">
        <v>48</v>
      </c>
      <c r="G153" s="71" t="s">
        <v>50</v>
      </c>
      <c r="H153" s="115"/>
      <c r="I153" s="115"/>
    </row>
    <row r="154" spans="1:9" ht="51" hidden="1">
      <c r="A154" s="196"/>
      <c r="B154" s="68" t="s">
        <v>530</v>
      </c>
      <c r="C154" s="78" t="s">
        <v>636</v>
      </c>
      <c r="D154" s="80" t="s">
        <v>186</v>
      </c>
      <c r="E154" s="78"/>
      <c r="F154" s="80"/>
      <c r="G154" s="78"/>
      <c r="H154" s="116"/>
      <c r="I154" s="116"/>
    </row>
    <row r="155" spans="1:9" ht="25.5" hidden="1">
      <c r="A155" s="196"/>
      <c r="B155" s="70" t="s">
        <v>532</v>
      </c>
      <c r="C155" s="84" t="s">
        <v>636</v>
      </c>
      <c r="D155" s="71" t="s">
        <v>186</v>
      </c>
      <c r="E155" s="71" t="s">
        <v>175</v>
      </c>
      <c r="F155" s="71"/>
      <c r="G155" s="71"/>
      <c r="H155" s="115"/>
      <c r="I155" s="115"/>
    </row>
    <row r="156" spans="1:9" ht="25.5" hidden="1">
      <c r="A156" s="196"/>
      <c r="B156" s="72" t="s">
        <v>532</v>
      </c>
      <c r="C156" s="84" t="s">
        <v>636</v>
      </c>
      <c r="D156" s="71" t="s">
        <v>186</v>
      </c>
      <c r="E156" s="71" t="s">
        <v>175</v>
      </c>
      <c r="F156" s="71"/>
      <c r="G156" s="71"/>
      <c r="H156" s="115"/>
      <c r="I156" s="115"/>
    </row>
    <row r="157" spans="1:9" ht="12.75" hidden="1">
      <c r="A157" s="196"/>
      <c r="B157" s="82" t="s">
        <v>51</v>
      </c>
      <c r="C157" s="84" t="s">
        <v>636</v>
      </c>
      <c r="D157" s="71" t="s">
        <v>186</v>
      </c>
      <c r="E157" s="71" t="s">
        <v>175</v>
      </c>
      <c r="F157" s="71" t="s">
        <v>34</v>
      </c>
      <c r="G157" s="71"/>
      <c r="H157" s="115"/>
      <c r="I157" s="115"/>
    </row>
    <row r="158" spans="1:9" ht="12.75" hidden="1">
      <c r="A158" s="196"/>
      <c r="B158" s="72" t="s">
        <v>247</v>
      </c>
      <c r="C158" s="84" t="s">
        <v>636</v>
      </c>
      <c r="D158" s="71" t="s">
        <v>186</v>
      </c>
      <c r="E158" s="71" t="s">
        <v>175</v>
      </c>
      <c r="F158" s="71" t="s">
        <v>34</v>
      </c>
      <c r="G158" s="71" t="s">
        <v>271</v>
      </c>
      <c r="H158" s="115"/>
      <c r="I158" s="115"/>
    </row>
    <row r="159" spans="1:9" ht="12.75">
      <c r="A159" s="155"/>
      <c r="B159" s="156" t="s">
        <v>543</v>
      </c>
      <c r="C159" s="84"/>
      <c r="D159" s="71"/>
      <c r="E159" s="71"/>
      <c r="F159" s="71"/>
      <c r="G159" s="71"/>
      <c r="H159" s="117">
        <f>4033.5*2.5%</f>
        <v>100.8375</v>
      </c>
      <c r="I159" s="117">
        <f>3870.7*5%</f>
        <v>193.535</v>
      </c>
    </row>
    <row r="160" spans="1:9" ht="12.75">
      <c r="A160" s="227" t="s">
        <v>52</v>
      </c>
      <c r="B160" s="228"/>
      <c r="C160" s="1"/>
      <c r="D160" s="1"/>
      <c r="E160" s="1"/>
      <c r="F160" s="1"/>
      <c r="G160" s="1"/>
      <c r="H160" s="119">
        <f>H159+H138+H121+H101+H70+H66+H12</f>
        <v>4033.5375000000004</v>
      </c>
      <c r="I160" s="119">
        <f>I159+I138+I121+I101+I70+I66+I12</f>
        <v>3870.7349999999997</v>
      </c>
    </row>
    <row r="161" spans="8:9" ht="12.75">
      <c r="H161" s="142">
        <f>'пр.7,'!D27</f>
        <v>4033.536</v>
      </c>
      <c r="I161" s="142">
        <f>'пр.7,'!E27</f>
        <v>3870.7249999999995</v>
      </c>
    </row>
    <row r="162" spans="8:9" ht="12.75">
      <c r="H162" s="142">
        <f>H160-H161</f>
        <v>0.0015000000003055902</v>
      </c>
      <c r="I162" s="142">
        <f>I160-I161</f>
        <v>0.010000000000218279</v>
      </c>
    </row>
  </sheetData>
  <sheetProtection/>
  <mergeCells count="11">
    <mergeCell ref="A11:A158"/>
    <mergeCell ref="A160:B160"/>
    <mergeCell ref="A7:I7"/>
    <mergeCell ref="E9:E10"/>
    <mergeCell ref="F9:F10"/>
    <mergeCell ref="G9:G10"/>
    <mergeCell ref="H9:I9"/>
    <mergeCell ref="A9:A10"/>
    <mergeCell ref="B9:B10"/>
    <mergeCell ref="C9:C10"/>
    <mergeCell ref="D9:D10"/>
  </mergeCells>
  <printOptions/>
  <pageMargins left="0.45" right="0.26" top="0.4" bottom="0.39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="60" zoomScalePageLayoutView="0" workbookViewId="0" topLeftCell="B1">
      <selection activeCell="D9" sqref="D9"/>
    </sheetView>
  </sheetViews>
  <sheetFormatPr defaultColWidth="9.00390625" defaultRowHeight="12.75"/>
  <cols>
    <col min="1" max="1" width="30.75390625" style="12" customWidth="1"/>
    <col min="2" max="2" width="71.625" style="12" customWidth="1"/>
    <col min="3" max="3" width="11.25390625" style="12" bestFit="1" customWidth="1"/>
    <col min="4" max="16384" width="9.125" style="12" customWidth="1"/>
  </cols>
  <sheetData>
    <row r="1" ht="15.75">
      <c r="C1" s="62" t="s">
        <v>590</v>
      </c>
    </row>
    <row r="2" spans="2:3" ht="15.75">
      <c r="B2" s="12" t="s">
        <v>120</v>
      </c>
      <c r="C2" s="56"/>
    </row>
    <row r="3" ht="15.75">
      <c r="C3" s="62" t="s">
        <v>567</v>
      </c>
    </row>
    <row r="4" spans="1:3" ht="15.75">
      <c r="A4" s="29"/>
      <c r="C4" s="56" t="s">
        <v>364</v>
      </c>
    </row>
    <row r="5" spans="1:3" ht="15.75">
      <c r="A5" s="91"/>
      <c r="B5" s="12" t="s">
        <v>121</v>
      </c>
      <c r="C5" s="56"/>
    </row>
    <row r="6" spans="1:3" ht="15.75">
      <c r="A6" s="93"/>
      <c r="B6" s="93"/>
      <c r="C6" s="93"/>
    </row>
    <row r="7" spans="1:3" ht="15.75">
      <c r="A7" s="209" t="s">
        <v>367</v>
      </c>
      <c r="B7" s="209"/>
      <c r="C7" s="209"/>
    </row>
    <row r="8" spans="1:3" ht="15.75">
      <c r="A8" s="65"/>
      <c r="B8" s="65"/>
      <c r="C8" s="65"/>
    </row>
    <row r="9" spans="1:3" ht="15.75">
      <c r="A9" s="30"/>
      <c r="C9" s="56" t="s">
        <v>498</v>
      </c>
    </row>
    <row r="10" spans="1:3" ht="21" customHeight="1">
      <c r="A10" s="2" t="s">
        <v>544</v>
      </c>
      <c r="B10" s="2" t="s">
        <v>165</v>
      </c>
      <c r="C10" s="2" t="s">
        <v>545</v>
      </c>
    </row>
    <row r="11" spans="1:3" s="91" customFormat="1" ht="15.75">
      <c r="A11" s="49" t="s">
        <v>58</v>
      </c>
      <c r="B11" s="17" t="s">
        <v>59</v>
      </c>
      <c r="C11" s="18">
        <v>0</v>
      </c>
    </row>
    <row r="12" spans="1:3" s="91" customFormat="1" ht="31.5">
      <c r="A12" s="52" t="s">
        <v>60</v>
      </c>
      <c r="B12" s="17" t="s">
        <v>61</v>
      </c>
      <c r="C12" s="18">
        <v>0</v>
      </c>
    </row>
    <row r="13" spans="1:3" s="91" customFormat="1" ht="31.5">
      <c r="A13" s="52" t="s">
        <v>62</v>
      </c>
      <c r="B13" s="17" t="s">
        <v>559</v>
      </c>
      <c r="C13" s="18">
        <v>0</v>
      </c>
    </row>
    <row r="14" spans="1:3" s="91" customFormat="1" ht="31.5">
      <c r="A14" s="49" t="s">
        <v>63</v>
      </c>
      <c r="B14" s="17" t="s">
        <v>546</v>
      </c>
      <c r="C14" s="18">
        <v>0</v>
      </c>
    </row>
    <row r="15" spans="1:3" s="91" customFormat="1" ht="47.25">
      <c r="A15" s="52" t="s">
        <v>64</v>
      </c>
      <c r="B15" s="17" t="s">
        <v>65</v>
      </c>
      <c r="C15" s="18">
        <v>0</v>
      </c>
    </row>
    <row r="16" spans="1:3" s="91" customFormat="1" ht="47.25">
      <c r="A16" s="52" t="s">
        <v>66</v>
      </c>
      <c r="B16" s="17" t="s">
        <v>67</v>
      </c>
      <c r="C16" s="18">
        <v>0</v>
      </c>
    </row>
    <row r="17" spans="1:3" s="91" customFormat="1" ht="15.75">
      <c r="A17" s="49" t="s">
        <v>68</v>
      </c>
      <c r="B17" s="17" t="s">
        <v>69</v>
      </c>
      <c r="C17" s="18">
        <v>0</v>
      </c>
    </row>
    <row r="18" spans="1:3" s="91" customFormat="1" ht="31.5">
      <c r="A18" s="52" t="s">
        <v>70</v>
      </c>
      <c r="B18" s="17" t="s">
        <v>71</v>
      </c>
      <c r="C18" s="18">
        <v>0</v>
      </c>
    </row>
    <row r="19" spans="1:3" s="91" customFormat="1" ht="15.75">
      <c r="A19" s="52" t="s">
        <v>72</v>
      </c>
      <c r="B19" s="17" t="s">
        <v>73</v>
      </c>
      <c r="C19" s="18">
        <v>0</v>
      </c>
    </row>
    <row r="20" spans="1:3" s="91" customFormat="1" ht="15.75">
      <c r="A20" s="52" t="s">
        <v>74</v>
      </c>
      <c r="B20" s="63" t="s">
        <v>75</v>
      </c>
      <c r="C20" s="19">
        <f>C21</f>
        <v>-4016.712</v>
      </c>
    </row>
    <row r="21" spans="1:3" s="91" customFormat="1" ht="15.75">
      <c r="A21" s="52" t="s">
        <v>76</v>
      </c>
      <c r="B21" s="63" t="s">
        <v>77</v>
      </c>
      <c r="C21" s="19">
        <f>-'пр.6,'!D23</f>
        <v>-4016.712</v>
      </c>
    </row>
    <row r="22" spans="1:3" s="91" customFormat="1" ht="15.75">
      <c r="A22" s="52" t="s">
        <v>78</v>
      </c>
      <c r="B22" s="63" t="s">
        <v>79</v>
      </c>
      <c r="C22" s="49">
        <f>C23</f>
        <v>4016.7</v>
      </c>
    </row>
    <row r="23" spans="1:3" s="91" customFormat="1" ht="15.75">
      <c r="A23" s="52" t="s">
        <v>80</v>
      </c>
      <c r="B23" s="63" t="s">
        <v>81</v>
      </c>
      <c r="C23" s="49">
        <f>'пр.10,'!H159</f>
        <v>4016.7</v>
      </c>
    </row>
    <row r="24" spans="1:3" ht="17.25" customHeight="1">
      <c r="A24" s="4"/>
      <c r="B24" s="57" t="s">
        <v>547</v>
      </c>
      <c r="C24" s="50">
        <f>C20+C22</f>
        <v>-0.012000000000170985</v>
      </c>
    </row>
  </sheetData>
  <sheetProtection/>
  <mergeCells count="1"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60" zoomScalePageLayoutView="0" workbookViewId="0" topLeftCell="A1">
      <selection activeCell="N22" sqref="N22"/>
    </sheetView>
  </sheetViews>
  <sheetFormatPr defaultColWidth="9.00390625" defaultRowHeight="12.75"/>
  <cols>
    <col min="1" max="1" width="32.75390625" style="13" customWidth="1"/>
    <col min="2" max="2" width="56.625" style="13" customWidth="1"/>
    <col min="3" max="16384" width="9.125" style="13" customWidth="1"/>
  </cols>
  <sheetData>
    <row r="1" spans="1:4" ht="12.75" customHeight="1">
      <c r="A1" s="198" t="s">
        <v>591</v>
      </c>
      <c r="B1" s="198"/>
      <c r="C1" s="198"/>
      <c r="D1" s="198"/>
    </row>
    <row r="2" spans="1:4" ht="12.75" customHeight="1">
      <c r="A2" s="198"/>
      <c r="B2" s="198"/>
      <c r="C2" s="198"/>
      <c r="D2" s="198"/>
    </row>
    <row r="3" spans="1:4" ht="12.75" customHeight="1">
      <c r="A3" s="198" t="s">
        <v>101</v>
      </c>
      <c r="B3" s="198"/>
      <c r="C3" s="198"/>
      <c r="D3" s="198"/>
    </row>
    <row r="4" spans="1:4" ht="12.75" customHeight="1">
      <c r="A4" s="198" t="s">
        <v>592</v>
      </c>
      <c r="B4" s="198"/>
      <c r="C4" s="198"/>
      <c r="D4" s="198"/>
    </row>
    <row r="5" spans="1:4" ht="12.75" customHeight="1">
      <c r="A5" s="198" t="s">
        <v>365</v>
      </c>
      <c r="B5" s="198"/>
      <c r="C5" s="198"/>
      <c r="D5" s="198"/>
    </row>
    <row r="6" spans="1:4" ht="12.75" customHeight="1">
      <c r="A6" s="198" t="s">
        <v>122</v>
      </c>
      <c r="B6" s="198"/>
      <c r="C6" s="198"/>
      <c r="D6" s="198"/>
    </row>
    <row r="7" ht="12.75">
      <c r="A7" s="59"/>
    </row>
    <row r="8" spans="1:4" ht="12.75" customHeight="1">
      <c r="A8" s="209" t="s">
        <v>366</v>
      </c>
      <c r="B8" s="209"/>
      <c r="C8" s="209"/>
      <c r="D8" s="209"/>
    </row>
    <row r="9" spans="1:4" ht="7.5" customHeight="1">
      <c r="A9" s="209"/>
      <c r="B9" s="209"/>
      <c r="C9" s="209"/>
      <c r="D9" s="209"/>
    </row>
    <row r="10" spans="1:4" ht="12.75" customHeight="1">
      <c r="A10" s="60"/>
      <c r="C10" s="200" t="s">
        <v>498</v>
      </c>
      <c r="D10" s="200"/>
    </row>
    <row r="11" spans="1:4" ht="32.25" customHeight="1">
      <c r="A11" s="199" t="s">
        <v>544</v>
      </c>
      <c r="B11" s="199" t="s">
        <v>429</v>
      </c>
      <c r="C11" s="199" t="s">
        <v>512</v>
      </c>
      <c r="D11" s="199"/>
    </row>
    <row r="12" spans="1:4" ht="21" customHeight="1">
      <c r="A12" s="199"/>
      <c r="B12" s="199"/>
      <c r="C12" s="33">
        <v>2016</v>
      </c>
      <c r="D12" s="33">
        <v>2017</v>
      </c>
    </row>
    <row r="13" spans="1:4" ht="27.75" customHeight="1">
      <c r="A13" s="44" t="s">
        <v>58</v>
      </c>
      <c r="B13" s="16" t="s">
        <v>59</v>
      </c>
      <c r="C13" s="111">
        <v>0</v>
      </c>
      <c r="D13" s="111">
        <v>0</v>
      </c>
    </row>
    <row r="14" spans="1:4" ht="27.75" customHeight="1">
      <c r="A14" s="112" t="s">
        <v>60</v>
      </c>
      <c r="B14" s="16" t="s">
        <v>61</v>
      </c>
      <c r="C14" s="111">
        <v>0</v>
      </c>
      <c r="D14" s="111">
        <v>0</v>
      </c>
    </row>
    <row r="15" spans="1:4" ht="27.75" customHeight="1">
      <c r="A15" s="112" t="s">
        <v>62</v>
      </c>
      <c r="B15" s="16" t="s">
        <v>559</v>
      </c>
      <c r="C15" s="111">
        <v>0</v>
      </c>
      <c r="D15" s="111">
        <v>0</v>
      </c>
    </row>
    <row r="16" spans="1:4" ht="27.75" customHeight="1">
      <c r="A16" s="44" t="s">
        <v>63</v>
      </c>
      <c r="B16" s="16" t="s">
        <v>546</v>
      </c>
      <c r="C16" s="111">
        <v>0</v>
      </c>
      <c r="D16" s="111">
        <v>0</v>
      </c>
    </row>
    <row r="17" spans="1:4" ht="47.25" customHeight="1">
      <c r="A17" s="112" t="s">
        <v>64</v>
      </c>
      <c r="B17" s="16" t="s">
        <v>65</v>
      </c>
      <c r="C17" s="111">
        <v>0</v>
      </c>
      <c r="D17" s="111">
        <v>0</v>
      </c>
    </row>
    <row r="18" spans="1:4" ht="44.25" customHeight="1">
      <c r="A18" s="112" t="s">
        <v>66</v>
      </c>
      <c r="B18" s="16" t="s">
        <v>67</v>
      </c>
      <c r="C18" s="111">
        <v>0</v>
      </c>
      <c r="D18" s="111">
        <v>0</v>
      </c>
    </row>
    <row r="19" spans="1:4" ht="27.75" customHeight="1">
      <c r="A19" s="44" t="s">
        <v>68</v>
      </c>
      <c r="B19" s="113" t="s">
        <v>69</v>
      </c>
      <c r="C19" s="111">
        <v>0</v>
      </c>
      <c r="D19" s="111">
        <v>0</v>
      </c>
    </row>
    <row r="20" spans="1:4" ht="47.25" customHeight="1">
      <c r="A20" s="112" t="s">
        <v>70</v>
      </c>
      <c r="B20" s="16" t="s">
        <v>71</v>
      </c>
      <c r="C20" s="111">
        <v>0</v>
      </c>
      <c r="D20" s="111">
        <v>0</v>
      </c>
    </row>
    <row r="21" spans="1:4" ht="27.75" customHeight="1">
      <c r="A21" s="112" t="s">
        <v>72</v>
      </c>
      <c r="B21" s="16" t="s">
        <v>73</v>
      </c>
      <c r="C21" s="111">
        <v>0</v>
      </c>
      <c r="D21" s="111">
        <v>0</v>
      </c>
    </row>
    <row r="22" spans="1:4" ht="27.75" customHeight="1">
      <c r="A22" s="45" t="s">
        <v>74</v>
      </c>
      <c r="B22" s="46" t="s">
        <v>75</v>
      </c>
      <c r="C22" s="111">
        <f>C23</f>
        <v>-4033.536</v>
      </c>
      <c r="D22" s="111">
        <f>D23</f>
        <v>-3870.7249999999995</v>
      </c>
    </row>
    <row r="23" spans="1:4" ht="27.75" customHeight="1">
      <c r="A23" s="45" t="s">
        <v>76</v>
      </c>
      <c r="B23" s="46" t="s">
        <v>77</v>
      </c>
      <c r="C23" s="111">
        <f>-'пр.7,'!D27</f>
        <v>-4033.536</v>
      </c>
      <c r="D23" s="111">
        <f>-'пр.7,'!E27</f>
        <v>-3870.7249999999995</v>
      </c>
    </row>
    <row r="24" spans="1:4" ht="27.75" customHeight="1">
      <c r="A24" s="45" t="s">
        <v>78</v>
      </c>
      <c r="B24" s="46" t="s">
        <v>79</v>
      </c>
      <c r="C24" s="111">
        <f>C25</f>
        <v>4033.5375000000004</v>
      </c>
      <c r="D24" s="111">
        <f>D25</f>
        <v>3870.7349999999997</v>
      </c>
    </row>
    <row r="25" spans="1:4" ht="27.75" customHeight="1">
      <c r="A25" s="45" t="s">
        <v>80</v>
      </c>
      <c r="B25" s="46" t="s">
        <v>81</v>
      </c>
      <c r="C25" s="111">
        <f>'пр.11,'!H160</f>
        <v>4033.5375000000004</v>
      </c>
      <c r="D25" s="111">
        <f>'пр.11,'!I160</f>
        <v>3870.7349999999997</v>
      </c>
    </row>
    <row r="26" spans="1:4" ht="15">
      <c r="A26" s="34"/>
      <c r="B26" s="47" t="s">
        <v>547</v>
      </c>
      <c r="C26" s="111">
        <v>0</v>
      </c>
      <c r="D26" s="111">
        <f>D22+D24</f>
        <v>0.010000000000218279</v>
      </c>
    </row>
  </sheetData>
  <sheetProtection/>
  <mergeCells count="11">
    <mergeCell ref="A11:A12"/>
    <mergeCell ref="B11:B12"/>
    <mergeCell ref="C11:D11"/>
    <mergeCell ref="A5:D5"/>
    <mergeCell ref="A6:D6"/>
    <mergeCell ref="A8:D9"/>
    <mergeCell ref="C10:D10"/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163"/>
  <sheetViews>
    <sheetView tabSelected="1" zoomScalePageLayoutView="0" workbookViewId="0" topLeftCell="A1">
      <selection activeCell="M163" sqref="M163:M164"/>
    </sheetView>
  </sheetViews>
  <sheetFormatPr defaultColWidth="9.00390625" defaultRowHeight="12.75"/>
  <cols>
    <col min="2" max="2" width="33.625" style="0" customWidth="1"/>
    <col min="3" max="3" width="0" style="0" hidden="1" customWidth="1"/>
    <col min="6" max="6" width="0" style="0" hidden="1" customWidth="1"/>
    <col min="11" max="11" width="27.875" style="0" customWidth="1"/>
  </cols>
  <sheetData>
    <row r="3" spans="1:10" ht="12.75">
      <c r="A3" s="194" t="s">
        <v>216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2.75">
      <c r="A4" s="13"/>
      <c r="B4" s="60"/>
      <c r="C4" s="61"/>
      <c r="D4" s="13"/>
      <c r="E4" s="13"/>
      <c r="F4" s="13"/>
      <c r="G4" s="13"/>
      <c r="H4" s="13"/>
      <c r="I4" s="13"/>
      <c r="J4" s="62" t="s">
        <v>498</v>
      </c>
    </row>
    <row r="5" spans="1:10" ht="12.75" hidden="1">
      <c r="A5" s="197" t="s">
        <v>487</v>
      </c>
      <c r="B5" s="197" t="s">
        <v>635</v>
      </c>
      <c r="C5" s="226" t="s">
        <v>556</v>
      </c>
      <c r="D5" s="226" t="s">
        <v>166</v>
      </c>
      <c r="E5" s="226" t="s">
        <v>167</v>
      </c>
      <c r="F5" s="226" t="s">
        <v>168</v>
      </c>
      <c r="G5" s="226" t="s">
        <v>169</v>
      </c>
      <c r="H5" s="66"/>
      <c r="I5" s="195" t="s">
        <v>512</v>
      </c>
      <c r="J5" s="195"/>
    </row>
    <row r="6" spans="1:11" ht="38.25">
      <c r="A6" s="197"/>
      <c r="B6" s="197"/>
      <c r="C6" s="226"/>
      <c r="D6" s="226"/>
      <c r="E6" s="226"/>
      <c r="F6" s="226"/>
      <c r="G6" s="226"/>
      <c r="H6" s="66" t="s">
        <v>200</v>
      </c>
      <c r="I6" s="66" t="s">
        <v>201</v>
      </c>
      <c r="J6" s="66" t="s">
        <v>202</v>
      </c>
      <c r="K6" s="193" t="s">
        <v>203</v>
      </c>
    </row>
    <row r="7" spans="1:11" ht="12.75">
      <c r="A7" s="196">
        <v>1</v>
      </c>
      <c r="B7" s="67" t="s">
        <v>204</v>
      </c>
      <c r="C7" s="71" t="s">
        <v>56</v>
      </c>
      <c r="D7" s="66"/>
      <c r="E7" s="66"/>
      <c r="F7" s="66"/>
      <c r="G7" s="71"/>
      <c r="H7" s="66" t="s">
        <v>100</v>
      </c>
      <c r="I7" s="115">
        <v>4033.5</v>
      </c>
      <c r="J7" s="115">
        <v>3870.7</v>
      </c>
      <c r="K7" s="193"/>
    </row>
    <row r="8" spans="1:11" ht="25.5">
      <c r="A8" s="196"/>
      <c r="B8" s="68" t="s">
        <v>517</v>
      </c>
      <c r="C8" s="75">
        <v>933</v>
      </c>
      <c r="D8" s="88" t="s">
        <v>172</v>
      </c>
      <c r="E8" s="69"/>
      <c r="F8" s="69"/>
      <c r="G8" s="69"/>
      <c r="H8" s="118">
        <f>H12+H16+H18+H19+H20+H21+H22+H25+H47+H57</f>
        <v>1731</v>
      </c>
      <c r="I8" s="118">
        <f>I12+I16+I18+I19+I20+I21+I22+I25+I47+I57</f>
        <v>1659.3</v>
      </c>
      <c r="J8" s="118">
        <f>J12+J16+J18+J19+J20+J21+J22+J25+J47+J57</f>
        <v>1407.1999999999998</v>
      </c>
      <c r="K8" s="193"/>
    </row>
    <row r="9" spans="1:11" ht="51" hidden="1">
      <c r="A9" s="196"/>
      <c r="B9" s="70" t="s">
        <v>637</v>
      </c>
      <c r="C9" s="71" t="s">
        <v>56</v>
      </c>
      <c r="D9" s="66" t="s">
        <v>172</v>
      </c>
      <c r="E9" s="66" t="s">
        <v>173</v>
      </c>
      <c r="F9" s="71"/>
      <c r="G9" s="71"/>
      <c r="H9" s="117">
        <f>H10</f>
        <v>542.8</v>
      </c>
      <c r="I9" s="117">
        <f aca="true" t="shared" si="0" ref="I9:J11">I10</f>
        <v>498</v>
      </c>
      <c r="J9" s="117">
        <f t="shared" si="0"/>
        <v>421.9</v>
      </c>
      <c r="K9" s="193"/>
    </row>
    <row r="10" spans="1:11" ht="38.25" hidden="1">
      <c r="A10" s="196"/>
      <c r="B10" s="72" t="s">
        <v>278</v>
      </c>
      <c r="C10" s="71" t="s">
        <v>56</v>
      </c>
      <c r="D10" s="71" t="s">
        <v>172</v>
      </c>
      <c r="E10" s="71" t="s">
        <v>173</v>
      </c>
      <c r="F10" s="71" t="s">
        <v>638</v>
      </c>
      <c r="G10" s="71"/>
      <c r="H10" s="122">
        <f>H11</f>
        <v>542.8</v>
      </c>
      <c r="I10" s="122">
        <f t="shared" si="0"/>
        <v>498</v>
      </c>
      <c r="J10" s="122">
        <f t="shared" si="0"/>
        <v>421.9</v>
      </c>
      <c r="K10" s="193"/>
    </row>
    <row r="11" spans="1:11" ht="51" hidden="1">
      <c r="A11" s="196"/>
      <c r="B11" s="72" t="s">
        <v>347</v>
      </c>
      <c r="C11" s="71" t="s">
        <v>56</v>
      </c>
      <c r="D11" s="71" t="s">
        <v>172</v>
      </c>
      <c r="E11" s="71" t="s">
        <v>173</v>
      </c>
      <c r="F11" s="71" t="s">
        <v>639</v>
      </c>
      <c r="G11" s="71"/>
      <c r="H11" s="122">
        <f>H12</f>
        <v>542.8</v>
      </c>
      <c r="I11" s="122">
        <f t="shared" si="0"/>
        <v>498</v>
      </c>
      <c r="J11" s="122">
        <f t="shared" si="0"/>
        <v>421.9</v>
      </c>
      <c r="K11" s="193"/>
    </row>
    <row r="12" spans="1:11" ht="63.75">
      <c r="A12" s="196"/>
      <c r="B12" s="72" t="s">
        <v>640</v>
      </c>
      <c r="C12" s="71" t="s">
        <v>56</v>
      </c>
      <c r="D12" s="71" t="s">
        <v>172</v>
      </c>
      <c r="E12" s="71" t="s">
        <v>173</v>
      </c>
      <c r="F12" s="71" t="s">
        <v>639</v>
      </c>
      <c r="G12" s="71" t="s">
        <v>248</v>
      </c>
      <c r="H12" s="122">
        <v>542.8</v>
      </c>
      <c r="I12" s="122">
        <v>498</v>
      </c>
      <c r="J12" s="122">
        <v>421.9</v>
      </c>
      <c r="K12" s="193" t="s">
        <v>205</v>
      </c>
    </row>
    <row r="13" spans="1:11" ht="76.5" hidden="1">
      <c r="A13" s="196"/>
      <c r="B13" s="70" t="s">
        <v>307</v>
      </c>
      <c r="C13" s="66" t="s">
        <v>56</v>
      </c>
      <c r="D13" s="66" t="s">
        <v>172</v>
      </c>
      <c r="E13" s="66" t="s">
        <v>181</v>
      </c>
      <c r="F13" s="66"/>
      <c r="G13" s="66"/>
      <c r="H13" s="117">
        <f>H14+H23</f>
        <v>1119.8</v>
      </c>
      <c r="I13" s="117">
        <f>I14+I23</f>
        <v>1093.3</v>
      </c>
      <c r="J13" s="117">
        <f>J14+J23</f>
        <v>917.3</v>
      </c>
      <c r="K13" s="193"/>
    </row>
    <row r="14" spans="1:11" ht="38.25" hidden="1">
      <c r="A14" s="196"/>
      <c r="B14" s="72" t="s">
        <v>278</v>
      </c>
      <c r="C14" s="71" t="s">
        <v>56</v>
      </c>
      <c r="D14" s="71" t="s">
        <v>172</v>
      </c>
      <c r="E14" s="71" t="s">
        <v>181</v>
      </c>
      <c r="F14" s="71" t="s">
        <v>638</v>
      </c>
      <c r="G14" s="71"/>
      <c r="H14" s="122">
        <f>H15</f>
        <v>969.3</v>
      </c>
      <c r="I14" s="122">
        <f>I15</f>
        <v>942.8</v>
      </c>
      <c r="J14" s="122">
        <f>J15</f>
        <v>905.3</v>
      </c>
      <c r="K14" s="193"/>
    </row>
    <row r="15" spans="1:11" ht="25.5" hidden="1">
      <c r="A15" s="196"/>
      <c r="B15" s="72" t="s">
        <v>440</v>
      </c>
      <c r="C15" s="71" t="s">
        <v>56</v>
      </c>
      <c r="D15" s="71" t="s">
        <v>172</v>
      </c>
      <c r="E15" s="71" t="s">
        <v>181</v>
      </c>
      <c r="F15" s="71" t="s">
        <v>641</v>
      </c>
      <c r="G15" s="71"/>
      <c r="H15" s="122">
        <f>H16+H18+H19+H20+H22</f>
        <v>969.3</v>
      </c>
      <c r="I15" s="122">
        <f>I16+I18+I19+I20+I22</f>
        <v>942.8</v>
      </c>
      <c r="J15" s="122">
        <f>J16+J18+J19+J20+J22</f>
        <v>905.3</v>
      </c>
      <c r="K15" s="193"/>
    </row>
    <row r="16" spans="1:11" ht="63.75">
      <c r="A16" s="196"/>
      <c r="B16" s="72" t="s">
        <v>640</v>
      </c>
      <c r="C16" s="71" t="s">
        <v>56</v>
      </c>
      <c r="D16" s="71" t="s">
        <v>172</v>
      </c>
      <c r="E16" s="71" t="s">
        <v>181</v>
      </c>
      <c r="F16" s="71" t="s">
        <v>641</v>
      </c>
      <c r="G16" s="71" t="s">
        <v>248</v>
      </c>
      <c r="H16" s="122">
        <v>864.3</v>
      </c>
      <c r="I16" s="122">
        <v>827.8</v>
      </c>
      <c r="J16" s="122">
        <v>800.3</v>
      </c>
      <c r="K16" s="193" t="s">
        <v>206</v>
      </c>
    </row>
    <row r="17" spans="1:11" ht="63.75" hidden="1">
      <c r="A17" s="196"/>
      <c r="B17" s="72" t="s">
        <v>642</v>
      </c>
      <c r="C17" s="71" t="s">
        <v>56</v>
      </c>
      <c r="D17" s="71" t="s">
        <v>172</v>
      </c>
      <c r="E17" s="71" t="s">
        <v>181</v>
      </c>
      <c r="F17" s="71" t="s">
        <v>641</v>
      </c>
      <c r="G17" s="71" t="s">
        <v>258</v>
      </c>
      <c r="H17" s="122"/>
      <c r="I17" s="122"/>
      <c r="J17" s="122"/>
      <c r="K17" s="193"/>
    </row>
    <row r="18" spans="1:11" ht="38.25">
      <c r="A18" s="196"/>
      <c r="B18" s="72" t="s">
        <v>259</v>
      </c>
      <c r="C18" s="71" t="s">
        <v>56</v>
      </c>
      <c r="D18" s="71" t="s">
        <v>172</v>
      </c>
      <c r="E18" s="71" t="s">
        <v>181</v>
      </c>
      <c r="F18" s="71" t="s">
        <v>641</v>
      </c>
      <c r="G18" s="71" t="s">
        <v>260</v>
      </c>
      <c r="H18" s="122">
        <v>36</v>
      </c>
      <c r="I18" s="122">
        <v>36</v>
      </c>
      <c r="J18" s="122">
        <v>36</v>
      </c>
      <c r="K18" s="193" t="s">
        <v>207</v>
      </c>
    </row>
    <row r="19" spans="1:11" ht="40.5" customHeight="1">
      <c r="A19" s="196"/>
      <c r="B19" s="72" t="s">
        <v>643</v>
      </c>
      <c r="C19" s="71" t="s">
        <v>56</v>
      </c>
      <c r="D19" s="71" t="s">
        <v>172</v>
      </c>
      <c r="E19" s="71" t="s">
        <v>181</v>
      </c>
      <c r="F19" s="71" t="s">
        <v>641</v>
      </c>
      <c r="G19" s="71" t="s">
        <v>250</v>
      </c>
      <c r="H19" s="122">
        <v>50</v>
      </c>
      <c r="I19" s="122">
        <v>60</v>
      </c>
      <c r="J19" s="122">
        <v>50</v>
      </c>
      <c r="K19" s="193" t="s">
        <v>208</v>
      </c>
    </row>
    <row r="20" spans="1:11" ht="12.75">
      <c r="A20" s="196"/>
      <c r="B20" s="72" t="s">
        <v>98</v>
      </c>
      <c r="C20" s="71" t="s">
        <v>56</v>
      </c>
      <c r="D20" s="71" t="s">
        <v>172</v>
      </c>
      <c r="E20" s="71" t="s">
        <v>181</v>
      </c>
      <c r="F20" s="71" t="s">
        <v>641</v>
      </c>
      <c r="G20" s="71" t="s">
        <v>252</v>
      </c>
      <c r="H20" s="122">
        <v>4</v>
      </c>
      <c r="I20" s="122">
        <v>4</v>
      </c>
      <c r="J20" s="122">
        <v>4</v>
      </c>
      <c r="K20" s="193" t="s">
        <v>209</v>
      </c>
    </row>
    <row r="21" spans="1:11" ht="25.5">
      <c r="A21" s="196"/>
      <c r="B21" s="72" t="s">
        <v>95</v>
      </c>
      <c r="C21" s="71"/>
      <c r="D21" s="71" t="s">
        <v>172</v>
      </c>
      <c r="E21" s="71" t="s">
        <v>181</v>
      </c>
      <c r="F21" s="71"/>
      <c r="G21" s="71" t="s">
        <v>252</v>
      </c>
      <c r="H21" s="122">
        <v>67.4</v>
      </c>
      <c r="I21" s="122">
        <v>67</v>
      </c>
      <c r="J21" s="122">
        <v>67</v>
      </c>
      <c r="K21" s="193" t="s">
        <v>99</v>
      </c>
    </row>
    <row r="22" spans="1:11" ht="25.5">
      <c r="A22" s="196"/>
      <c r="B22" s="72" t="s">
        <v>308</v>
      </c>
      <c r="C22" s="71" t="s">
        <v>56</v>
      </c>
      <c r="D22" s="71" t="s">
        <v>172</v>
      </c>
      <c r="E22" s="71" t="s">
        <v>181</v>
      </c>
      <c r="F22" s="71" t="s">
        <v>641</v>
      </c>
      <c r="G22" s="71" t="s">
        <v>644</v>
      </c>
      <c r="H22" s="122">
        <v>15</v>
      </c>
      <c r="I22" s="122">
        <v>15</v>
      </c>
      <c r="J22" s="122">
        <v>15</v>
      </c>
      <c r="K22" s="193" t="s">
        <v>210</v>
      </c>
    </row>
    <row r="23" spans="1:11" ht="89.25" hidden="1">
      <c r="A23" s="196"/>
      <c r="B23" s="72" t="s">
        <v>645</v>
      </c>
      <c r="C23" s="71" t="s">
        <v>56</v>
      </c>
      <c r="D23" s="71" t="s">
        <v>172</v>
      </c>
      <c r="E23" s="71" t="s">
        <v>181</v>
      </c>
      <c r="F23" s="71" t="s">
        <v>646</v>
      </c>
      <c r="G23" s="71" t="s">
        <v>647</v>
      </c>
      <c r="H23" s="122">
        <f>H24+H26+H29+H46+H48</f>
        <v>150.5</v>
      </c>
      <c r="I23" s="122">
        <f>I24+I26+I29+I46+I48</f>
        <v>150.5</v>
      </c>
      <c r="J23" s="122">
        <f>J24+J26+J29+J46+J48</f>
        <v>12</v>
      </c>
      <c r="K23" s="193"/>
    </row>
    <row r="24" spans="1:11" ht="51" hidden="1">
      <c r="A24" s="196"/>
      <c r="B24" s="73" t="s">
        <v>648</v>
      </c>
      <c r="C24" s="71" t="s">
        <v>56</v>
      </c>
      <c r="D24" s="71" t="s">
        <v>172</v>
      </c>
      <c r="E24" s="71" t="s">
        <v>181</v>
      </c>
      <c r="F24" s="71" t="s">
        <v>649</v>
      </c>
      <c r="G24" s="71" t="s">
        <v>171</v>
      </c>
      <c r="H24" s="122">
        <f>H25</f>
        <v>138.5</v>
      </c>
      <c r="I24" s="122">
        <f>I25</f>
        <v>138.5</v>
      </c>
      <c r="J24" s="122">
        <f>J25</f>
        <v>0</v>
      </c>
      <c r="K24" s="193"/>
    </row>
    <row r="25" spans="1:11" ht="63.75">
      <c r="A25" s="196"/>
      <c r="B25" s="72" t="s">
        <v>247</v>
      </c>
      <c r="C25" s="71" t="s">
        <v>56</v>
      </c>
      <c r="D25" s="71" t="s">
        <v>172</v>
      </c>
      <c r="E25" s="71" t="s">
        <v>181</v>
      </c>
      <c r="F25" s="71" t="s">
        <v>649</v>
      </c>
      <c r="G25" s="71" t="s">
        <v>271</v>
      </c>
      <c r="H25" s="122">
        <v>138.5</v>
      </c>
      <c r="I25" s="122">
        <v>138.5</v>
      </c>
      <c r="J25" s="122">
        <v>0</v>
      </c>
      <c r="K25" s="73" t="s">
        <v>648</v>
      </c>
    </row>
    <row r="26" spans="1:11" ht="38.25" hidden="1">
      <c r="A26" s="196"/>
      <c r="B26" s="74" t="s">
        <v>53</v>
      </c>
      <c r="C26" s="71" t="s">
        <v>56</v>
      </c>
      <c r="D26" s="71" t="s">
        <v>172</v>
      </c>
      <c r="E26" s="71" t="s">
        <v>181</v>
      </c>
      <c r="F26" s="71" t="s">
        <v>54</v>
      </c>
      <c r="G26" s="71" t="s">
        <v>171</v>
      </c>
      <c r="H26" s="128">
        <f>H27</f>
        <v>0</v>
      </c>
      <c r="I26" s="128">
        <f>I27</f>
        <v>0</v>
      </c>
      <c r="J26" s="128">
        <f>J27</f>
        <v>0</v>
      </c>
      <c r="K26" s="193"/>
    </row>
    <row r="27" spans="1:11" ht="51" hidden="1">
      <c r="A27" s="196"/>
      <c r="B27" s="72" t="s">
        <v>247</v>
      </c>
      <c r="C27" s="71" t="s">
        <v>56</v>
      </c>
      <c r="D27" s="71" t="s">
        <v>172</v>
      </c>
      <c r="E27" s="71" t="s">
        <v>181</v>
      </c>
      <c r="F27" s="71" t="s">
        <v>54</v>
      </c>
      <c r="G27" s="71" t="s">
        <v>271</v>
      </c>
      <c r="H27" s="122">
        <v>0</v>
      </c>
      <c r="I27" s="122">
        <v>0</v>
      </c>
      <c r="J27" s="122">
        <v>0</v>
      </c>
      <c r="K27" s="74" t="s">
        <v>53</v>
      </c>
    </row>
    <row r="28" spans="1:11" ht="12.75" hidden="1">
      <c r="A28" s="196"/>
      <c r="B28" s="74"/>
      <c r="C28" s="71"/>
      <c r="D28" s="71"/>
      <c r="E28" s="71"/>
      <c r="F28" s="71"/>
      <c r="G28" s="58"/>
      <c r="H28" s="128"/>
      <c r="I28" s="128"/>
      <c r="J28" s="128"/>
      <c r="K28" s="193"/>
    </row>
    <row r="29" spans="1:11" ht="63.75" hidden="1">
      <c r="A29" s="196"/>
      <c r="B29" s="74" t="s">
        <v>605</v>
      </c>
      <c r="C29" s="71" t="s">
        <v>56</v>
      </c>
      <c r="D29" s="71" t="s">
        <v>172</v>
      </c>
      <c r="E29" s="71" t="s">
        <v>181</v>
      </c>
      <c r="F29" s="71" t="s">
        <v>55</v>
      </c>
      <c r="G29" s="71" t="s">
        <v>171</v>
      </c>
      <c r="H29" s="128">
        <f>H30</f>
        <v>0</v>
      </c>
      <c r="I29" s="128">
        <f>I30</f>
        <v>0</v>
      </c>
      <c r="J29" s="128">
        <f>J30</f>
        <v>0</v>
      </c>
      <c r="K29" s="74" t="s">
        <v>605</v>
      </c>
    </row>
    <row r="30" spans="1:11" ht="63.75" hidden="1">
      <c r="A30" s="196"/>
      <c r="B30" s="72" t="s">
        <v>247</v>
      </c>
      <c r="C30" s="71" t="s">
        <v>56</v>
      </c>
      <c r="D30" s="71" t="s">
        <v>172</v>
      </c>
      <c r="E30" s="71" t="s">
        <v>181</v>
      </c>
      <c r="F30" s="71" t="s">
        <v>55</v>
      </c>
      <c r="G30" s="71" t="s">
        <v>271</v>
      </c>
      <c r="H30" s="122">
        <v>0</v>
      </c>
      <c r="I30" s="122">
        <v>0</v>
      </c>
      <c r="J30" s="122">
        <v>0</v>
      </c>
      <c r="K30" s="74" t="s">
        <v>605</v>
      </c>
    </row>
    <row r="31" spans="1:11" ht="76.5" hidden="1">
      <c r="A31" s="196"/>
      <c r="B31" s="70" t="s">
        <v>650</v>
      </c>
      <c r="C31" s="71" t="s">
        <v>56</v>
      </c>
      <c r="D31" s="71" t="s">
        <v>172</v>
      </c>
      <c r="E31" s="71" t="s">
        <v>178</v>
      </c>
      <c r="F31" s="71"/>
      <c r="G31" s="71"/>
      <c r="H31" s="122"/>
      <c r="I31" s="122"/>
      <c r="J31" s="122"/>
      <c r="K31" s="193"/>
    </row>
    <row r="32" spans="1:11" ht="38.25" hidden="1">
      <c r="A32" s="196"/>
      <c r="B32" s="72" t="s">
        <v>278</v>
      </c>
      <c r="C32" s="71" t="s">
        <v>56</v>
      </c>
      <c r="D32" s="71" t="s">
        <v>172</v>
      </c>
      <c r="E32" s="71" t="s">
        <v>178</v>
      </c>
      <c r="F32" s="71" t="s">
        <v>638</v>
      </c>
      <c r="G32" s="71"/>
      <c r="H32" s="122"/>
      <c r="I32" s="122"/>
      <c r="J32" s="122"/>
      <c r="K32" s="193"/>
    </row>
    <row r="33" spans="1:11" ht="25.5" hidden="1">
      <c r="A33" s="196"/>
      <c r="B33" s="72" t="s">
        <v>440</v>
      </c>
      <c r="C33" s="71" t="s">
        <v>56</v>
      </c>
      <c r="D33" s="71" t="s">
        <v>172</v>
      </c>
      <c r="E33" s="71" t="s">
        <v>178</v>
      </c>
      <c r="F33" s="71" t="s">
        <v>651</v>
      </c>
      <c r="G33" s="71"/>
      <c r="H33" s="122"/>
      <c r="I33" s="122"/>
      <c r="J33" s="122"/>
      <c r="K33" s="193"/>
    </row>
    <row r="34" spans="1:11" ht="63.75" hidden="1">
      <c r="A34" s="196"/>
      <c r="B34" s="72" t="s">
        <v>640</v>
      </c>
      <c r="C34" s="71" t="s">
        <v>56</v>
      </c>
      <c r="D34" s="71" t="s">
        <v>172</v>
      </c>
      <c r="E34" s="71" t="s">
        <v>178</v>
      </c>
      <c r="F34" s="71" t="s">
        <v>651</v>
      </c>
      <c r="G34" s="71" t="s">
        <v>248</v>
      </c>
      <c r="H34" s="122"/>
      <c r="I34" s="122"/>
      <c r="J34" s="122"/>
      <c r="K34" s="193"/>
    </row>
    <row r="35" spans="1:11" ht="63.75" hidden="1">
      <c r="A35" s="196"/>
      <c r="B35" s="72" t="s">
        <v>642</v>
      </c>
      <c r="C35" s="71" t="s">
        <v>56</v>
      </c>
      <c r="D35" s="71" t="s">
        <v>172</v>
      </c>
      <c r="E35" s="71" t="s">
        <v>178</v>
      </c>
      <c r="F35" s="71" t="s">
        <v>651</v>
      </c>
      <c r="G35" s="71" t="s">
        <v>258</v>
      </c>
      <c r="H35" s="122"/>
      <c r="I35" s="122"/>
      <c r="J35" s="122"/>
      <c r="K35" s="193"/>
    </row>
    <row r="36" spans="1:11" ht="38.25" hidden="1">
      <c r="A36" s="196"/>
      <c r="B36" s="72" t="s">
        <v>259</v>
      </c>
      <c r="C36" s="71" t="s">
        <v>56</v>
      </c>
      <c r="D36" s="71" t="s">
        <v>172</v>
      </c>
      <c r="E36" s="71" t="s">
        <v>178</v>
      </c>
      <c r="F36" s="71" t="s">
        <v>651</v>
      </c>
      <c r="G36" s="71" t="s">
        <v>260</v>
      </c>
      <c r="H36" s="122"/>
      <c r="I36" s="122"/>
      <c r="J36" s="122"/>
      <c r="K36" s="193"/>
    </row>
    <row r="37" spans="1:11" ht="51" hidden="1">
      <c r="A37" s="196"/>
      <c r="B37" s="72" t="s">
        <v>643</v>
      </c>
      <c r="C37" s="71" t="s">
        <v>56</v>
      </c>
      <c r="D37" s="71" t="s">
        <v>172</v>
      </c>
      <c r="E37" s="71" t="s">
        <v>178</v>
      </c>
      <c r="F37" s="71" t="s">
        <v>651</v>
      </c>
      <c r="G37" s="71" t="s">
        <v>250</v>
      </c>
      <c r="H37" s="122"/>
      <c r="I37" s="122"/>
      <c r="J37" s="122"/>
      <c r="K37" s="193"/>
    </row>
    <row r="38" spans="1:11" ht="25.5" hidden="1">
      <c r="A38" s="196"/>
      <c r="B38" s="72" t="s">
        <v>256</v>
      </c>
      <c r="C38" s="71" t="s">
        <v>56</v>
      </c>
      <c r="D38" s="71" t="s">
        <v>172</v>
      </c>
      <c r="E38" s="71" t="s">
        <v>178</v>
      </c>
      <c r="F38" s="71" t="s">
        <v>651</v>
      </c>
      <c r="G38" s="71" t="s">
        <v>252</v>
      </c>
      <c r="H38" s="122"/>
      <c r="I38" s="122"/>
      <c r="J38" s="122"/>
      <c r="K38" s="193"/>
    </row>
    <row r="39" spans="1:11" ht="25.5" hidden="1">
      <c r="A39" s="196"/>
      <c r="B39" s="72" t="s">
        <v>308</v>
      </c>
      <c r="C39" s="71" t="s">
        <v>56</v>
      </c>
      <c r="D39" s="71" t="s">
        <v>172</v>
      </c>
      <c r="E39" s="71" t="s">
        <v>178</v>
      </c>
      <c r="F39" s="71" t="s">
        <v>651</v>
      </c>
      <c r="G39" s="71" t="s">
        <v>644</v>
      </c>
      <c r="H39" s="122"/>
      <c r="I39" s="122"/>
      <c r="J39" s="122"/>
      <c r="K39" s="193"/>
    </row>
    <row r="40" spans="1:11" ht="25.5" hidden="1">
      <c r="A40" s="196"/>
      <c r="B40" s="70" t="s">
        <v>652</v>
      </c>
      <c r="C40" s="71" t="s">
        <v>56</v>
      </c>
      <c r="D40" s="71" t="s">
        <v>172</v>
      </c>
      <c r="E40" s="71" t="s">
        <v>174</v>
      </c>
      <c r="F40" s="71"/>
      <c r="G40" s="71"/>
      <c r="H40" s="122"/>
      <c r="I40" s="122"/>
      <c r="J40" s="122"/>
      <c r="K40" s="193"/>
    </row>
    <row r="41" spans="1:11" ht="12.75" hidden="1">
      <c r="A41" s="196"/>
      <c r="B41" s="72" t="s">
        <v>653</v>
      </c>
      <c r="C41" s="71" t="s">
        <v>56</v>
      </c>
      <c r="D41" s="71" t="s">
        <v>172</v>
      </c>
      <c r="E41" s="71" t="s">
        <v>174</v>
      </c>
      <c r="F41" s="71" t="s">
        <v>654</v>
      </c>
      <c r="G41" s="71"/>
      <c r="H41" s="122"/>
      <c r="I41" s="122"/>
      <c r="J41" s="122"/>
      <c r="K41" s="193"/>
    </row>
    <row r="42" spans="1:11" ht="38.25" hidden="1">
      <c r="A42" s="196"/>
      <c r="B42" s="72" t="s">
        <v>655</v>
      </c>
      <c r="C42" s="71" t="s">
        <v>56</v>
      </c>
      <c r="D42" s="71" t="s">
        <v>172</v>
      </c>
      <c r="E42" s="71" t="s">
        <v>174</v>
      </c>
      <c r="F42" s="71" t="s">
        <v>656</v>
      </c>
      <c r="G42" s="71"/>
      <c r="H42" s="122"/>
      <c r="I42" s="122"/>
      <c r="J42" s="122"/>
      <c r="K42" s="193"/>
    </row>
    <row r="43" spans="1:11" ht="51" hidden="1">
      <c r="A43" s="196"/>
      <c r="B43" s="72" t="s">
        <v>643</v>
      </c>
      <c r="C43" s="71" t="s">
        <v>56</v>
      </c>
      <c r="D43" s="71" t="s">
        <v>172</v>
      </c>
      <c r="E43" s="71" t="s">
        <v>174</v>
      </c>
      <c r="F43" s="71" t="s">
        <v>656</v>
      </c>
      <c r="G43" s="71" t="s">
        <v>250</v>
      </c>
      <c r="H43" s="122"/>
      <c r="I43" s="122"/>
      <c r="J43" s="122"/>
      <c r="K43" s="193"/>
    </row>
    <row r="44" spans="1:11" ht="25.5" hidden="1">
      <c r="A44" s="196"/>
      <c r="B44" s="72" t="s">
        <v>657</v>
      </c>
      <c r="C44" s="71" t="s">
        <v>56</v>
      </c>
      <c r="D44" s="71" t="s">
        <v>172</v>
      </c>
      <c r="E44" s="71" t="s">
        <v>174</v>
      </c>
      <c r="F44" s="71" t="s">
        <v>658</v>
      </c>
      <c r="G44" s="71"/>
      <c r="H44" s="122"/>
      <c r="I44" s="122"/>
      <c r="J44" s="122"/>
      <c r="K44" s="193"/>
    </row>
    <row r="45" spans="1:11" ht="51" hidden="1">
      <c r="A45" s="196"/>
      <c r="B45" s="72" t="s">
        <v>643</v>
      </c>
      <c r="C45" s="71" t="s">
        <v>56</v>
      </c>
      <c r="D45" s="71" t="s">
        <v>172</v>
      </c>
      <c r="E45" s="71" t="s">
        <v>174</v>
      </c>
      <c r="F45" s="71" t="s">
        <v>658</v>
      </c>
      <c r="G45" s="71" t="s">
        <v>250</v>
      </c>
      <c r="H45" s="122"/>
      <c r="I45" s="122"/>
      <c r="J45" s="122"/>
      <c r="K45" s="193"/>
    </row>
    <row r="46" spans="1:11" ht="38.25" hidden="1">
      <c r="A46" s="196"/>
      <c r="B46" s="74" t="s">
        <v>614</v>
      </c>
      <c r="C46" s="71" t="s">
        <v>56</v>
      </c>
      <c r="D46" s="71" t="s">
        <v>172</v>
      </c>
      <c r="E46" s="71" t="s">
        <v>181</v>
      </c>
      <c r="F46" s="71" t="s">
        <v>615</v>
      </c>
      <c r="G46" s="71" t="s">
        <v>171</v>
      </c>
      <c r="H46" s="122">
        <f>H47</f>
        <v>12</v>
      </c>
      <c r="I46" s="122">
        <f>I47</f>
        <v>12</v>
      </c>
      <c r="J46" s="122">
        <f>J47</f>
        <v>12</v>
      </c>
      <c r="K46" s="193"/>
    </row>
    <row r="47" spans="1:11" ht="38.25">
      <c r="A47" s="196"/>
      <c r="B47" s="72" t="s">
        <v>247</v>
      </c>
      <c r="C47" s="71" t="s">
        <v>56</v>
      </c>
      <c r="D47" s="71" t="s">
        <v>172</v>
      </c>
      <c r="E47" s="71" t="s">
        <v>181</v>
      </c>
      <c r="F47" s="71" t="s">
        <v>615</v>
      </c>
      <c r="G47" s="71" t="s">
        <v>271</v>
      </c>
      <c r="H47" s="122">
        <v>12</v>
      </c>
      <c r="I47" s="122">
        <v>12</v>
      </c>
      <c r="J47" s="122">
        <v>12</v>
      </c>
      <c r="K47" s="74" t="s">
        <v>614</v>
      </c>
    </row>
    <row r="48" spans="1:11" ht="51" hidden="1">
      <c r="A48" s="196"/>
      <c r="B48" s="72" t="s">
        <v>604</v>
      </c>
      <c r="C48" s="71" t="s">
        <v>56</v>
      </c>
      <c r="D48" s="71" t="s">
        <v>172</v>
      </c>
      <c r="E48" s="71" t="s">
        <v>181</v>
      </c>
      <c r="F48" s="71" t="s">
        <v>603</v>
      </c>
      <c r="G48" s="71" t="s">
        <v>171</v>
      </c>
      <c r="H48" s="122">
        <f>H49</f>
        <v>0</v>
      </c>
      <c r="I48" s="122">
        <f>I49</f>
        <v>0</v>
      </c>
      <c r="J48" s="122">
        <f>J49</f>
        <v>0</v>
      </c>
      <c r="K48" s="193"/>
    </row>
    <row r="49" spans="1:11" ht="12.75" hidden="1">
      <c r="A49" s="196"/>
      <c r="B49" s="72" t="s">
        <v>247</v>
      </c>
      <c r="C49" s="71" t="s">
        <v>56</v>
      </c>
      <c r="D49" s="71" t="s">
        <v>172</v>
      </c>
      <c r="E49" s="71" t="s">
        <v>181</v>
      </c>
      <c r="F49" s="71" t="s">
        <v>603</v>
      </c>
      <c r="G49" s="71" t="s">
        <v>271</v>
      </c>
      <c r="H49" s="122">
        <v>0</v>
      </c>
      <c r="I49" s="122">
        <v>0</v>
      </c>
      <c r="J49" s="122">
        <v>0</v>
      </c>
      <c r="K49" s="193"/>
    </row>
    <row r="50" spans="1:11" ht="12.75" hidden="1">
      <c r="A50" s="196"/>
      <c r="B50" s="70" t="s">
        <v>191</v>
      </c>
      <c r="C50" s="71" t="s">
        <v>56</v>
      </c>
      <c r="D50" s="71" t="s">
        <v>172</v>
      </c>
      <c r="E50" s="71" t="s">
        <v>180</v>
      </c>
      <c r="F50" s="71"/>
      <c r="G50" s="71"/>
      <c r="H50" s="122">
        <f>H51</f>
        <v>1</v>
      </c>
      <c r="I50" s="122">
        <f>I51</f>
        <v>1</v>
      </c>
      <c r="J50" s="122">
        <f>J51</f>
        <v>1</v>
      </c>
      <c r="K50" s="193"/>
    </row>
    <row r="51" spans="1:11" ht="25.5" hidden="1">
      <c r="A51" s="196"/>
      <c r="B51" s="72" t="s">
        <v>659</v>
      </c>
      <c r="C51" s="71" t="s">
        <v>56</v>
      </c>
      <c r="D51" s="71" t="s">
        <v>172</v>
      </c>
      <c r="E51" s="71" t="s">
        <v>180</v>
      </c>
      <c r="F51" s="71" t="s">
        <v>660</v>
      </c>
      <c r="G51" s="71"/>
      <c r="H51" s="122">
        <f>H57</f>
        <v>1</v>
      </c>
      <c r="I51" s="122">
        <f>I57</f>
        <v>1</v>
      </c>
      <c r="J51" s="122">
        <f>J57</f>
        <v>1</v>
      </c>
      <c r="K51" s="193"/>
    </row>
    <row r="52" spans="1:11" ht="38.25" hidden="1">
      <c r="A52" s="196"/>
      <c r="B52" s="74" t="s">
        <v>272</v>
      </c>
      <c r="C52" s="71" t="s">
        <v>56</v>
      </c>
      <c r="D52" s="71" t="s">
        <v>172</v>
      </c>
      <c r="E52" s="71" t="s">
        <v>180</v>
      </c>
      <c r="F52" s="71" t="s">
        <v>661</v>
      </c>
      <c r="G52" s="71"/>
      <c r="H52" s="122"/>
      <c r="I52" s="122"/>
      <c r="J52" s="122"/>
      <c r="K52" s="193"/>
    </row>
    <row r="53" spans="1:11" ht="12.75" hidden="1">
      <c r="A53" s="196"/>
      <c r="B53" s="72" t="s">
        <v>314</v>
      </c>
      <c r="C53" s="71" t="s">
        <v>56</v>
      </c>
      <c r="D53" s="71" t="s">
        <v>172</v>
      </c>
      <c r="E53" s="71" t="s">
        <v>180</v>
      </c>
      <c r="F53" s="71" t="s">
        <v>661</v>
      </c>
      <c r="G53" s="71" t="s">
        <v>257</v>
      </c>
      <c r="H53" s="122"/>
      <c r="I53" s="122"/>
      <c r="J53" s="122"/>
      <c r="K53" s="193"/>
    </row>
    <row r="54" spans="1:11" ht="38.25" hidden="1">
      <c r="A54" s="196"/>
      <c r="B54" s="74" t="s">
        <v>233</v>
      </c>
      <c r="C54" s="71" t="s">
        <v>56</v>
      </c>
      <c r="D54" s="71" t="s">
        <v>172</v>
      </c>
      <c r="E54" s="71" t="s">
        <v>180</v>
      </c>
      <c r="F54" s="71" t="s">
        <v>662</v>
      </c>
      <c r="G54" s="71"/>
      <c r="H54" s="122"/>
      <c r="I54" s="122"/>
      <c r="J54" s="122"/>
      <c r="K54" s="193"/>
    </row>
    <row r="55" spans="1:11" ht="12.75" hidden="1">
      <c r="A55" s="196"/>
      <c r="B55" s="72" t="s">
        <v>314</v>
      </c>
      <c r="C55" s="71" t="s">
        <v>56</v>
      </c>
      <c r="D55" s="71" t="s">
        <v>172</v>
      </c>
      <c r="E55" s="71" t="s">
        <v>180</v>
      </c>
      <c r="F55" s="71" t="s">
        <v>662</v>
      </c>
      <c r="G55" s="71" t="s">
        <v>257</v>
      </c>
      <c r="H55" s="122"/>
      <c r="I55" s="122"/>
      <c r="J55" s="122"/>
      <c r="K55" s="193"/>
    </row>
    <row r="56" spans="1:11" ht="38.25" hidden="1">
      <c r="A56" s="196"/>
      <c r="B56" s="74" t="s">
        <v>234</v>
      </c>
      <c r="C56" s="71" t="s">
        <v>56</v>
      </c>
      <c r="D56" s="71" t="s">
        <v>172</v>
      </c>
      <c r="E56" s="71" t="s">
        <v>180</v>
      </c>
      <c r="F56" s="71" t="s">
        <v>0</v>
      </c>
      <c r="G56" s="71"/>
      <c r="H56" s="122"/>
      <c r="I56" s="122"/>
      <c r="J56" s="122"/>
      <c r="K56" s="193"/>
    </row>
    <row r="57" spans="1:11" ht="51">
      <c r="A57" s="196"/>
      <c r="B57" s="72" t="s">
        <v>314</v>
      </c>
      <c r="C57" s="71" t="s">
        <v>56</v>
      </c>
      <c r="D57" s="71" t="s">
        <v>172</v>
      </c>
      <c r="E57" s="71" t="s">
        <v>180</v>
      </c>
      <c r="F57" s="71" t="s">
        <v>660</v>
      </c>
      <c r="G57" s="71" t="s">
        <v>257</v>
      </c>
      <c r="H57" s="122">
        <v>1</v>
      </c>
      <c r="I57" s="122">
        <v>1</v>
      </c>
      <c r="J57" s="122">
        <v>1</v>
      </c>
      <c r="K57" s="74" t="s">
        <v>234</v>
      </c>
    </row>
    <row r="58" spans="1:11" ht="12.75" hidden="1">
      <c r="A58" s="196"/>
      <c r="B58" s="70" t="s">
        <v>187</v>
      </c>
      <c r="C58" s="71" t="s">
        <v>636</v>
      </c>
      <c r="D58" s="71" t="s">
        <v>172</v>
      </c>
      <c r="E58" s="71" t="s">
        <v>235</v>
      </c>
      <c r="F58" s="71"/>
      <c r="G58" s="71"/>
      <c r="H58" s="117"/>
      <c r="I58" s="117"/>
      <c r="J58" s="117"/>
      <c r="K58" s="193"/>
    </row>
    <row r="59" spans="1:11" ht="38.25" hidden="1">
      <c r="A59" s="196"/>
      <c r="B59" s="72" t="s">
        <v>419</v>
      </c>
      <c r="C59" s="71" t="s">
        <v>636</v>
      </c>
      <c r="D59" s="71" t="s">
        <v>172</v>
      </c>
      <c r="E59" s="71" t="s">
        <v>235</v>
      </c>
      <c r="F59" s="71" t="s">
        <v>1</v>
      </c>
      <c r="G59" s="71"/>
      <c r="H59" s="117"/>
      <c r="I59" s="117"/>
      <c r="J59" s="117"/>
      <c r="K59" s="193"/>
    </row>
    <row r="60" spans="1:11" ht="12.75" hidden="1">
      <c r="A60" s="196"/>
      <c r="B60" s="72" t="s">
        <v>253</v>
      </c>
      <c r="C60" s="71" t="s">
        <v>636</v>
      </c>
      <c r="D60" s="71" t="s">
        <v>172</v>
      </c>
      <c r="E60" s="71" t="s">
        <v>235</v>
      </c>
      <c r="F60" s="71" t="s">
        <v>1</v>
      </c>
      <c r="G60" s="71" t="s">
        <v>254</v>
      </c>
      <c r="H60" s="117"/>
      <c r="I60" s="117"/>
      <c r="J60" s="117"/>
      <c r="K60" s="193"/>
    </row>
    <row r="61" spans="1:11" ht="140.25" hidden="1">
      <c r="A61" s="196"/>
      <c r="B61" s="72" t="s">
        <v>554</v>
      </c>
      <c r="C61" s="71" t="s">
        <v>636</v>
      </c>
      <c r="D61" s="71" t="s">
        <v>172</v>
      </c>
      <c r="E61" s="71" t="s">
        <v>235</v>
      </c>
      <c r="F61" s="71" t="s">
        <v>1</v>
      </c>
      <c r="G61" s="71" t="s">
        <v>553</v>
      </c>
      <c r="H61" s="117"/>
      <c r="I61" s="117"/>
      <c r="J61" s="117"/>
      <c r="K61" s="193"/>
    </row>
    <row r="62" spans="1:11" ht="12.75">
      <c r="A62" s="196"/>
      <c r="B62" s="123" t="s">
        <v>2</v>
      </c>
      <c r="C62" s="124">
        <v>933</v>
      </c>
      <c r="D62" s="124" t="s">
        <v>173</v>
      </c>
      <c r="E62" s="124"/>
      <c r="F62" s="124"/>
      <c r="G62" s="124"/>
      <c r="H62" s="118">
        <f>H63</f>
        <v>73.5</v>
      </c>
      <c r="I62" s="118">
        <f aca="true" t="shared" si="1" ref="I62:J64">I63</f>
        <v>74.5</v>
      </c>
      <c r="J62" s="118">
        <f t="shared" si="1"/>
        <v>71.1</v>
      </c>
      <c r="K62" s="193"/>
    </row>
    <row r="63" spans="1:11" ht="25.5" hidden="1">
      <c r="A63" s="196"/>
      <c r="B63" s="76" t="s">
        <v>3</v>
      </c>
      <c r="C63" s="66" t="s">
        <v>56</v>
      </c>
      <c r="D63" s="66" t="s">
        <v>173</v>
      </c>
      <c r="E63" s="66" t="s">
        <v>175</v>
      </c>
      <c r="F63" s="66"/>
      <c r="G63" s="66"/>
      <c r="H63" s="117">
        <f>H64</f>
        <v>73.5</v>
      </c>
      <c r="I63" s="117">
        <f t="shared" si="1"/>
        <v>74.5</v>
      </c>
      <c r="J63" s="117">
        <f t="shared" si="1"/>
        <v>71.1</v>
      </c>
      <c r="K63" s="193"/>
    </row>
    <row r="64" spans="1:11" ht="38.25" hidden="1">
      <c r="A64" s="196"/>
      <c r="B64" s="77" t="s">
        <v>4</v>
      </c>
      <c r="C64" s="71" t="s">
        <v>56</v>
      </c>
      <c r="D64" s="71" t="s">
        <v>173</v>
      </c>
      <c r="E64" s="71" t="s">
        <v>175</v>
      </c>
      <c r="F64" s="71" t="s">
        <v>5</v>
      </c>
      <c r="G64" s="71"/>
      <c r="H64" s="122">
        <f>H65</f>
        <v>73.5</v>
      </c>
      <c r="I64" s="122">
        <f t="shared" si="1"/>
        <v>74.5</v>
      </c>
      <c r="J64" s="122">
        <f t="shared" si="1"/>
        <v>71.1</v>
      </c>
      <c r="K64" s="193"/>
    </row>
    <row r="65" spans="1:11" ht="63.75">
      <c r="A65" s="196"/>
      <c r="B65" s="72" t="s">
        <v>640</v>
      </c>
      <c r="C65" s="71" t="s">
        <v>56</v>
      </c>
      <c r="D65" s="71" t="s">
        <v>173</v>
      </c>
      <c r="E65" s="71" t="s">
        <v>175</v>
      </c>
      <c r="F65" s="71" t="s">
        <v>5</v>
      </c>
      <c r="G65" s="71" t="s">
        <v>248</v>
      </c>
      <c r="H65" s="122">
        <v>73.5</v>
      </c>
      <c r="I65" s="122">
        <v>74.5</v>
      </c>
      <c r="J65" s="122">
        <v>71.1</v>
      </c>
      <c r="K65" s="193" t="s">
        <v>211</v>
      </c>
    </row>
    <row r="66" spans="1:11" ht="38.25">
      <c r="A66" s="196"/>
      <c r="B66" s="125" t="s">
        <v>520</v>
      </c>
      <c r="C66" s="126">
        <v>933</v>
      </c>
      <c r="D66" s="126" t="s">
        <v>175</v>
      </c>
      <c r="E66" s="126"/>
      <c r="F66" s="126"/>
      <c r="G66" s="126"/>
      <c r="H66" s="129">
        <f>H67+H73</f>
        <v>2</v>
      </c>
      <c r="I66" s="129">
        <f>I67+I73</f>
        <v>2</v>
      </c>
      <c r="J66" s="129">
        <f>J67+J73</f>
        <v>2</v>
      </c>
      <c r="K66" s="193"/>
    </row>
    <row r="67" spans="1:11" ht="51" hidden="1">
      <c r="A67" s="196"/>
      <c r="B67" s="70" t="s">
        <v>192</v>
      </c>
      <c r="C67" s="132">
        <v>933</v>
      </c>
      <c r="D67" s="66" t="s">
        <v>175</v>
      </c>
      <c r="E67" s="66" t="s">
        <v>176</v>
      </c>
      <c r="F67" s="66"/>
      <c r="G67" s="66"/>
      <c r="H67" s="117">
        <f>H68</f>
        <v>1</v>
      </c>
      <c r="I67" s="117">
        <f>I68</f>
        <v>1</v>
      </c>
      <c r="J67" s="117">
        <f>J68</f>
        <v>1</v>
      </c>
      <c r="K67" s="193"/>
    </row>
    <row r="68" spans="1:11" ht="63.75" hidden="1">
      <c r="A68" s="196"/>
      <c r="B68" s="72" t="s">
        <v>6</v>
      </c>
      <c r="C68" s="94">
        <v>933</v>
      </c>
      <c r="D68" s="71" t="s">
        <v>175</v>
      </c>
      <c r="E68" s="71" t="s">
        <v>176</v>
      </c>
      <c r="F68" s="71" t="s">
        <v>7</v>
      </c>
      <c r="G68" s="71"/>
      <c r="H68" s="122">
        <f>H72</f>
        <v>1</v>
      </c>
      <c r="I68" s="122">
        <f>I72</f>
        <v>1</v>
      </c>
      <c r="J68" s="122">
        <f>J72</f>
        <v>1</v>
      </c>
      <c r="K68" s="193"/>
    </row>
    <row r="69" spans="1:11" ht="63.75" hidden="1">
      <c r="A69" s="196"/>
      <c r="B69" s="72" t="s">
        <v>640</v>
      </c>
      <c r="C69" s="94" t="s">
        <v>636</v>
      </c>
      <c r="D69" s="71" t="s">
        <v>175</v>
      </c>
      <c r="E69" s="71" t="s">
        <v>176</v>
      </c>
      <c r="F69" s="71" t="s">
        <v>7</v>
      </c>
      <c r="G69" s="71" t="s">
        <v>248</v>
      </c>
      <c r="H69" s="122"/>
      <c r="I69" s="122"/>
      <c r="J69" s="122"/>
      <c r="K69" s="193"/>
    </row>
    <row r="70" spans="1:11" ht="63.75" hidden="1">
      <c r="A70" s="196"/>
      <c r="B70" s="72" t="s">
        <v>642</v>
      </c>
      <c r="C70" s="94" t="s">
        <v>636</v>
      </c>
      <c r="D70" s="71" t="s">
        <v>175</v>
      </c>
      <c r="E70" s="71" t="s">
        <v>176</v>
      </c>
      <c r="F70" s="71" t="s">
        <v>7</v>
      </c>
      <c r="G70" s="71" t="s">
        <v>258</v>
      </c>
      <c r="H70" s="122"/>
      <c r="I70" s="122"/>
      <c r="J70" s="122"/>
      <c r="K70" s="193"/>
    </row>
    <row r="71" spans="1:11" ht="38.25" hidden="1">
      <c r="A71" s="196"/>
      <c r="B71" s="72" t="s">
        <v>259</v>
      </c>
      <c r="C71" s="94" t="s">
        <v>636</v>
      </c>
      <c r="D71" s="71" t="s">
        <v>175</v>
      </c>
      <c r="E71" s="71" t="s">
        <v>176</v>
      </c>
      <c r="F71" s="71" t="s">
        <v>7</v>
      </c>
      <c r="G71" s="71" t="s">
        <v>260</v>
      </c>
      <c r="H71" s="122"/>
      <c r="I71" s="122"/>
      <c r="J71" s="122"/>
      <c r="K71" s="193"/>
    </row>
    <row r="72" spans="1:11" ht="51">
      <c r="A72" s="196"/>
      <c r="B72" s="72" t="s">
        <v>643</v>
      </c>
      <c r="C72" s="94">
        <v>933</v>
      </c>
      <c r="D72" s="71" t="s">
        <v>175</v>
      </c>
      <c r="E72" s="71" t="s">
        <v>176</v>
      </c>
      <c r="F72" s="71" t="s">
        <v>7</v>
      </c>
      <c r="G72" s="71" t="s">
        <v>250</v>
      </c>
      <c r="H72" s="122">
        <v>1</v>
      </c>
      <c r="I72" s="122">
        <v>1</v>
      </c>
      <c r="J72" s="122">
        <v>1</v>
      </c>
      <c r="K72" s="193" t="s">
        <v>212</v>
      </c>
    </row>
    <row r="73" spans="1:11" ht="12.75">
      <c r="A73" s="196"/>
      <c r="B73" s="70" t="s">
        <v>8</v>
      </c>
      <c r="C73" s="132">
        <v>933</v>
      </c>
      <c r="D73" s="66" t="s">
        <v>175</v>
      </c>
      <c r="E73" s="66" t="s">
        <v>177</v>
      </c>
      <c r="F73" s="66"/>
      <c r="G73" s="66"/>
      <c r="H73" s="117">
        <f>H78</f>
        <v>1</v>
      </c>
      <c r="I73" s="117">
        <f>I78</f>
        <v>1</v>
      </c>
      <c r="J73" s="117">
        <f>J78</f>
        <v>1</v>
      </c>
      <c r="K73" s="193"/>
    </row>
    <row r="74" spans="1:11" ht="38.25" hidden="1">
      <c r="A74" s="196"/>
      <c r="B74" s="72" t="s">
        <v>419</v>
      </c>
      <c r="C74" s="94">
        <v>933</v>
      </c>
      <c r="D74" s="71" t="s">
        <v>175</v>
      </c>
      <c r="E74" s="71" t="s">
        <v>177</v>
      </c>
      <c r="F74" s="71" t="s">
        <v>1</v>
      </c>
      <c r="G74" s="71"/>
      <c r="H74" s="122">
        <f>H78</f>
        <v>1</v>
      </c>
      <c r="I74" s="122">
        <f>I78</f>
        <v>1</v>
      </c>
      <c r="J74" s="122">
        <f>J78</f>
        <v>1</v>
      </c>
      <c r="K74" s="193"/>
    </row>
    <row r="75" spans="1:11" ht="76.5" hidden="1">
      <c r="A75" s="196"/>
      <c r="B75" s="72" t="s">
        <v>9</v>
      </c>
      <c r="C75" s="94" t="s">
        <v>636</v>
      </c>
      <c r="D75" s="71" t="s">
        <v>175</v>
      </c>
      <c r="E75" s="71" t="s">
        <v>177</v>
      </c>
      <c r="F75" s="71" t="s">
        <v>1</v>
      </c>
      <c r="G75" s="71" t="s">
        <v>326</v>
      </c>
      <c r="H75" s="122"/>
      <c r="I75" s="122"/>
      <c r="J75" s="122"/>
      <c r="K75" s="193"/>
    </row>
    <row r="76" spans="1:11" ht="63.75" hidden="1">
      <c r="A76" s="196"/>
      <c r="B76" s="72" t="s">
        <v>10</v>
      </c>
      <c r="C76" s="94" t="s">
        <v>636</v>
      </c>
      <c r="D76" s="71" t="s">
        <v>175</v>
      </c>
      <c r="E76" s="71" t="s">
        <v>177</v>
      </c>
      <c r="F76" s="71" t="s">
        <v>1</v>
      </c>
      <c r="G76" s="71" t="s">
        <v>11</v>
      </c>
      <c r="H76" s="122"/>
      <c r="I76" s="122"/>
      <c r="J76" s="122"/>
      <c r="K76" s="193"/>
    </row>
    <row r="77" spans="1:11" ht="38.25" hidden="1">
      <c r="A77" s="196"/>
      <c r="B77" s="72" t="s">
        <v>259</v>
      </c>
      <c r="C77" s="94" t="s">
        <v>636</v>
      </c>
      <c r="D77" s="71" t="s">
        <v>175</v>
      </c>
      <c r="E77" s="71" t="s">
        <v>177</v>
      </c>
      <c r="F77" s="71" t="s">
        <v>1</v>
      </c>
      <c r="G77" s="71" t="s">
        <v>260</v>
      </c>
      <c r="H77" s="122"/>
      <c r="I77" s="122"/>
      <c r="J77" s="122"/>
      <c r="K77" s="193"/>
    </row>
    <row r="78" spans="1:11" ht="51">
      <c r="A78" s="196"/>
      <c r="B78" s="72" t="s">
        <v>643</v>
      </c>
      <c r="C78" s="94">
        <v>933</v>
      </c>
      <c r="D78" s="71" t="s">
        <v>175</v>
      </c>
      <c r="E78" s="71" t="s">
        <v>177</v>
      </c>
      <c r="F78" s="71" t="s">
        <v>1</v>
      </c>
      <c r="G78" s="71" t="s">
        <v>250</v>
      </c>
      <c r="H78" s="122">
        <v>1</v>
      </c>
      <c r="I78" s="122">
        <v>1</v>
      </c>
      <c r="J78" s="122">
        <v>1</v>
      </c>
      <c r="K78" s="193" t="s">
        <v>213</v>
      </c>
    </row>
    <row r="79" spans="1:11" ht="38.25" hidden="1">
      <c r="A79" s="196"/>
      <c r="B79" s="70" t="s">
        <v>12</v>
      </c>
      <c r="C79" s="94" t="s">
        <v>636</v>
      </c>
      <c r="D79" s="71" t="s">
        <v>175</v>
      </c>
      <c r="E79" s="71" t="s">
        <v>180</v>
      </c>
      <c r="F79" s="71"/>
      <c r="G79" s="71"/>
      <c r="H79" s="117"/>
      <c r="I79" s="117"/>
      <c r="J79" s="117"/>
      <c r="K79" s="193"/>
    </row>
    <row r="80" spans="1:11" ht="38.25" hidden="1">
      <c r="A80" s="196"/>
      <c r="B80" s="72" t="s">
        <v>419</v>
      </c>
      <c r="C80" s="94" t="s">
        <v>636</v>
      </c>
      <c r="D80" s="71" t="s">
        <v>175</v>
      </c>
      <c r="E80" s="71" t="s">
        <v>180</v>
      </c>
      <c r="F80" s="71" t="s">
        <v>1</v>
      </c>
      <c r="G80" s="71"/>
      <c r="H80" s="117"/>
      <c r="I80" s="117"/>
      <c r="J80" s="117"/>
      <c r="K80" s="193"/>
    </row>
    <row r="81" spans="1:11" ht="63.75" hidden="1">
      <c r="A81" s="196"/>
      <c r="B81" s="72" t="s">
        <v>640</v>
      </c>
      <c r="C81" s="94" t="s">
        <v>636</v>
      </c>
      <c r="D81" s="71" t="s">
        <v>175</v>
      </c>
      <c r="E81" s="71" t="s">
        <v>180</v>
      </c>
      <c r="F81" s="71" t="s">
        <v>1</v>
      </c>
      <c r="G81" s="71" t="s">
        <v>248</v>
      </c>
      <c r="H81" s="117"/>
      <c r="I81" s="117"/>
      <c r="J81" s="117"/>
      <c r="K81" s="193"/>
    </row>
    <row r="82" spans="1:11" ht="63.75" hidden="1">
      <c r="A82" s="196"/>
      <c r="B82" s="72" t="s">
        <v>642</v>
      </c>
      <c r="C82" s="94" t="s">
        <v>636</v>
      </c>
      <c r="D82" s="71" t="s">
        <v>175</v>
      </c>
      <c r="E82" s="71" t="s">
        <v>180</v>
      </c>
      <c r="F82" s="71" t="s">
        <v>1</v>
      </c>
      <c r="G82" s="71" t="s">
        <v>258</v>
      </c>
      <c r="H82" s="117"/>
      <c r="I82" s="117"/>
      <c r="J82" s="117"/>
      <c r="K82" s="193"/>
    </row>
    <row r="83" spans="1:11" ht="38.25" hidden="1">
      <c r="A83" s="196"/>
      <c r="B83" s="72" t="s">
        <v>259</v>
      </c>
      <c r="C83" s="94" t="s">
        <v>636</v>
      </c>
      <c r="D83" s="71" t="s">
        <v>175</v>
      </c>
      <c r="E83" s="71" t="s">
        <v>180</v>
      </c>
      <c r="F83" s="71" t="s">
        <v>1</v>
      </c>
      <c r="G83" s="71" t="s">
        <v>260</v>
      </c>
      <c r="H83" s="117"/>
      <c r="I83" s="117"/>
      <c r="J83" s="117"/>
      <c r="K83" s="193"/>
    </row>
    <row r="84" spans="1:11" ht="51" hidden="1">
      <c r="A84" s="196"/>
      <c r="B84" s="72" t="s">
        <v>643</v>
      </c>
      <c r="C84" s="94" t="s">
        <v>636</v>
      </c>
      <c r="D84" s="71" t="s">
        <v>175</v>
      </c>
      <c r="E84" s="71" t="s">
        <v>180</v>
      </c>
      <c r="F84" s="71" t="s">
        <v>1</v>
      </c>
      <c r="G84" s="71" t="s">
        <v>250</v>
      </c>
      <c r="H84" s="117"/>
      <c r="I84" s="117"/>
      <c r="J84" s="117"/>
      <c r="K84" s="193"/>
    </row>
    <row r="85" spans="1:11" ht="12.75" hidden="1">
      <c r="A85" s="196"/>
      <c r="B85" s="125" t="s">
        <v>521</v>
      </c>
      <c r="C85" s="126">
        <v>933</v>
      </c>
      <c r="D85" s="126" t="s">
        <v>181</v>
      </c>
      <c r="E85" s="126"/>
      <c r="F85" s="126"/>
      <c r="G85" s="126"/>
      <c r="H85" s="129">
        <f>H93</f>
        <v>0</v>
      </c>
      <c r="I85" s="129">
        <f>I93</f>
        <v>0</v>
      </c>
      <c r="J85" s="129">
        <f>J93</f>
        <v>0</v>
      </c>
      <c r="K85" s="193"/>
    </row>
    <row r="86" spans="1:11" ht="12.75" hidden="1">
      <c r="A86" s="196"/>
      <c r="B86" s="70" t="s">
        <v>13</v>
      </c>
      <c r="C86" s="84" t="s">
        <v>636</v>
      </c>
      <c r="D86" s="84" t="s">
        <v>181</v>
      </c>
      <c r="E86" s="84" t="s">
        <v>178</v>
      </c>
      <c r="F86" s="79"/>
      <c r="G86" s="84"/>
      <c r="H86" s="121"/>
      <c r="I86" s="121"/>
      <c r="J86" s="121"/>
      <c r="K86" s="193"/>
    </row>
    <row r="87" spans="1:11" ht="12.75" hidden="1">
      <c r="A87" s="196"/>
      <c r="B87" s="72" t="s">
        <v>14</v>
      </c>
      <c r="C87" s="84" t="s">
        <v>636</v>
      </c>
      <c r="D87" s="84" t="s">
        <v>181</v>
      </c>
      <c r="E87" s="84" t="s">
        <v>178</v>
      </c>
      <c r="F87" s="79" t="s">
        <v>15</v>
      </c>
      <c r="G87" s="84"/>
      <c r="H87" s="121"/>
      <c r="I87" s="121"/>
      <c r="J87" s="121"/>
      <c r="K87" s="193"/>
    </row>
    <row r="88" spans="1:11" ht="63.75" hidden="1">
      <c r="A88" s="196"/>
      <c r="B88" s="72" t="s">
        <v>16</v>
      </c>
      <c r="C88" s="84" t="s">
        <v>636</v>
      </c>
      <c r="D88" s="84" t="s">
        <v>181</v>
      </c>
      <c r="E88" s="84" t="s">
        <v>178</v>
      </c>
      <c r="F88" s="79" t="s">
        <v>17</v>
      </c>
      <c r="G88" s="84"/>
      <c r="H88" s="121"/>
      <c r="I88" s="121"/>
      <c r="J88" s="121"/>
      <c r="K88" s="193"/>
    </row>
    <row r="89" spans="1:11" ht="51" hidden="1">
      <c r="A89" s="196"/>
      <c r="B89" s="72" t="s">
        <v>643</v>
      </c>
      <c r="C89" s="84" t="s">
        <v>636</v>
      </c>
      <c r="D89" s="84" t="s">
        <v>181</v>
      </c>
      <c r="E89" s="84" t="s">
        <v>178</v>
      </c>
      <c r="F89" s="79" t="s">
        <v>17</v>
      </c>
      <c r="G89" s="84" t="s">
        <v>250</v>
      </c>
      <c r="H89" s="121"/>
      <c r="I89" s="121"/>
      <c r="J89" s="121"/>
      <c r="K89" s="193"/>
    </row>
    <row r="90" spans="1:11" ht="12.75" hidden="1">
      <c r="A90" s="196"/>
      <c r="B90" s="70" t="s">
        <v>18</v>
      </c>
      <c r="C90" s="84" t="s">
        <v>636</v>
      </c>
      <c r="D90" s="84" t="s">
        <v>181</v>
      </c>
      <c r="E90" s="84" t="s">
        <v>183</v>
      </c>
      <c r="F90" s="79"/>
      <c r="G90" s="84"/>
      <c r="H90" s="121"/>
      <c r="I90" s="121"/>
      <c r="J90" s="121"/>
      <c r="K90" s="193"/>
    </row>
    <row r="91" spans="1:11" ht="12.75" hidden="1">
      <c r="A91" s="196"/>
      <c r="B91" s="72" t="s">
        <v>19</v>
      </c>
      <c r="C91" s="84" t="s">
        <v>636</v>
      </c>
      <c r="D91" s="84" t="s">
        <v>181</v>
      </c>
      <c r="E91" s="84" t="s">
        <v>183</v>
      </c>
      <c r="F91" s="79" t="s">
        <v>20</v>
      </c>
      <c r="G91" s="84"/>
      <c r="H91" s="121"/>
      <c r="I91" s="121"/>
      <c r="J91" s="121"/>
      <c r="K91" s="193"/>
    </row>
    <row r="92" spans="1:11" ht="51" hidden="1">
      <c r="A92" s="196"/>
      <c r="B92" s="72" t="s">
        <v>317</v>
      </c>
      <c r="C92" s="84" t="s">
        <v>636</v>
      </c>
      <c r="D92" s="84" t="s">
        <v>181</v>
      </c>
      <c r="E92" s="84" t="s">
        <v>183</v>
      </c>
      <c r="F92" s="79" t="s">
        <v>20</v>
      </c>
      <c r="G92" s="89">
        <v>810</v>
      </c>
      <c r="H92" s="121"/>
      <c r="I92" s="121"/>
      <c r="J92" s="121"/>
      <c r="K92" s="193"/>
    </row>
    <row r="93" spans="1:11" ht="25.5" hidden="1">
      <c r="A93" s="196"/>
      <c r="B93" s="70" t="s">
        <v>305</v>
      </c>
      <c r="C93" s="66" t="s">
        <v>56</v>
      </c>
      <c r="D93" s="134" t="s">
        <v>181</v>
      </c>
      <c r="E93" s="134" t="s">
        <v>176</v>
      </c>
      <c r="F93" s="135"/>
      <c r="G93" s="134"/>
      <c r="H93" s="136">
        <f aca="true" t="shared" si="2" ref="H93:J94">H94</f>
        <v>0</v>
      </c>
      <c r="I93" s="136">
        <f t="shared" si="2"/>
        <v>0</v>
      </c>
      <c r="J93" s="136">
        <f t="shared" si="2"/>
        <v>0</v>
      </c>
      <c r="K93" s="193"/>
    </row>
    <row r="94" spans="1:11" ht="51" hidden="1">
      <c r="A94" s="196"/>
      <c r="B94" s="72" t="s">
        <v>21</v>
      </c>
      <c r="C94" s="71" t="s">
        <v>56</v>
      </c>
      <c r="D94" s="84" t="s">
        <v>181</v>
      </c>
      <c r="E94" s="84" t="s">
        <v>176</v>
      </c>
      <c r="F94" s="79" t="s">
        <v>22</v>
      </c>
      <c r="G94" s="89"/>
      <c r="H94" s="121">
        <f t="shared" si="2"/>
        <v>0</v>
      </c>
      <c r="I94" s="121">
        <f t="shared" si="2"/>
        <v>0</v>
      </c>
      <c r="J94" s="121">
        <f t="shared" si="2"/>
        <v>0</v>
      </c>
      <c r="K94" s="193"/>
    </row>
    <row r="95" spans="1:11" ht="51" hidden="1">
      <c r="A95" s="196"/>
      <c r="B95" s="72" t="s">
        <v>643</v>
      </c>
      <c r="C95" s="71" t="s">
        <v>56</v>
      </c>
      <c r="D95" s="84" t="s">
        <v>181</v>
      </c>
      <c r="E95" s="84" t="s">
        <v>176</v>
      </c>
      <c r="F95" s="79" t="s">
        <v>22</v>
      </c>
      <c r="G95" s="89">
        <v>244</v>
      </c>
      <c r="H95" s="121">
        <v>0</v>
      </c>
      <c r="I95" s="121">
        <v>0</v>
      </c>
      <c r="J95" s="121">
        <v>0</v>
      </c>
      <c r="K95" s="193"/>
    </row>
    <row r="96" spans="1:11" ht="63.75" hidden="1">
      <c r="A96" s="196"/>
      <c r="B96" s="72" t="s">
        <v>23</v>
      </c>
      <c r="C96" s="84" t="s">
        <v>636</v>
      </c>
      <c r="D96" s="84" t="s">
        <v>181</v>
      </c>
      <c r="E96" s="84" t="s">
        <v>176</v>
      </c>
      <c r="F96" s="79" t="s">
        <v>22</v>
      </c>
      <c r="G96" s="89">
        <v>414</v>
      </c>
      <c r="H96" s="121"/>
      <c r="I96" s="121"/>
      <c r="J96" s="121"/>
      <c r="K96" s="193"/>
    </row>
    <row r="97" spans="1:11" ht="25.5">
      <c r="A97" s="196"/>
      <c r="B97" s="125" t="s">
        <v>24</v>
      </c>
      <c r="C97" s="126">
        <v>933</v>
      </c>
      <c r="D97" s="126" t="s">
        <v>182</v>
      </c>
      <c r="E97" s="126"/>
      <c r="F97" s="127"/>
      <c r="G97" s="126"/>
      <c r="H97" s="129">
        <f>H98</f>
        <v>20</v>
      </c>
      <c r="I97" s="129">
        <f aca="true" t="shared" si="3" ref="I97:J99">I98</f>
        <v>10</v>
      </c>
      <c r="J97" s="129">
        <f t="shared" si="3"/>
        <v>10</v>
      </c>
      <c r="K97" s="193"/>
    </row>
    <row r="98" spans="1:11" ht="12.75" hidden="1">
      <c r="A98" s="196"/>
      <c r="B98" s="70" t="s">
        <v>25</v>
      </c>
      <c r="C98" s="134">
        <v>933</v>
      </c>
      <c r="D98" s="66" t="s">
        <v>182</v>
      </c>
      <c r="E98" s="66" t="s">
        <v>175</v>
      </c>
      <c r="F98" s="66"/>
      <c r="G98" s="66"/>
      <c r="H98" s="117">
        <f>H99</f>
        <v>20</v>
      </c>
      <c r="I98" s="117">
        <f t="shared" si="3"/>
        <v>10</v>
      </c>
      <c r="J98" s="117">
        <f t="shared" si="3"/>
        <v>10</v>
      </c>
      <c r="K98" s="193"/>
    </row>
    <row r="99" spans="1:11" ht="38.25" hidden="1">
      <c r="A99" s="196"/>
      <c r="B99" s="72" t="s">
        <v>419</v>
      </c>
      <c r="C99" s="84">
        <v>933</v>
      </c>
      <c r="D99" s="71" t="s">
        <v>182</v>
      </c>
      <c r="E99" s="71" t="s">
        <v>175</v>
      </c>
      <c r="F99" s="71" t="s">
        <v>1</v>
      </c>
      <c r="G99" s="71"/>
      <c r="H99" s="122">
        <f>H100</f>
        <v>20</v>
      </c>
      <c r="I99" s="122">
        <f t="shared" si="3"/>
        <v>10</v>
      </c>
      <c r="J99" s="122">
        <f t="shared" si="3"/>
        <v>10</v>
      </c>
      <c r="K99" s="193"/>
    </row>
    <row r="100" spans="1:11" ht="51">
      <c r="A100" s="196"/>
      <c r="B100" s="72" t="s">
        <v>643</v>
      </c>
      <c r="C100" s="84">
        <v>933</v>
      </c>
      <c r="D100" s="71" t="s">
        <v>182</v>
      </c>
      <c r="E100" s="71" t="s">
        <v>175</v>
      </c>
      <c r="F100" s="71" t="s">
        <v>1</v>
      </c>
      <c r="G100" s="71" t="s">
        <v>250</v>
      </c>
      <c r="H100" s="122">
        <v>20</v>
      </c>
      <c r="I100" s="122">
        <v>10</v>
      </c>
      <c r="J100" s="122">
        <v>10</v>
      </c>
      <c r="K100" s="193" t="s">
        <v>214</v>
      </c>
    </row>
    <row r="101" spans="1:11" ht="51" hidden="1">
      <c r="A101" s="196"/>
      <c r="B101" s="72" t="s">
        <v>313</v>
      </c>
      <c r="C101" s="84" t="s">
        <v>636</v>
      </c>
      <c r="D101" s="71" t="s">
        <v>182</v>
      </c>
      <c r="E101" s="71" t="s">
        <v>175</v>
      </c>
      <c r="F101" s="71" t="s">
        <v>26</v>
      </c>
      <c r="G101" s="71" t="s">
        <v>311</v>
      </c>
      <c r="H101" s="117"/>
      <c r="I101" s="117"/>
      <c r="J101" s="117"/>
      <c r="K101" s="193"/>
    </row>
    <row r="102" spans="1:11" ht="25.5" hidden="1">
      <c r="A102" s="196"/>
      <c r="B102" s="70" t="s">
        <v>221</v>
      </c>
      <c r="C102" s="84" t="s">
        <v>636</v>
      </c>
      <c r="D102" s="71" t="s">
        <v>182</v>
      </c>
      <c r="E102" s="71" t="s">
        <v>182</v>
      </c>
      <c r="F102" s="71"/>
      <c r="G102" s="71"/>
      <c r="H102" s="117"/>
      <c r="I102" s="117"/>
      <c r="J102" s="117"/>
      <c r="K102" s="193"/>
    </row>
    <row r="103" spans="1:11" ht="38.25" hidden="1">
      <c r="A103" s="196"/>
      <c r="B103" s="74" t="s">
        <v>419</v>
      </c>
      <c r="C103" s="84" t="s">
        <v>636</v>
      </c>
      <c r="D103" s="71" t="s">
        <v>182</v>
      </c>
      <c r="E103" s="71" t="s">
        <v>182</v>
      </c>
      <c r="F103" s="71" t="s">
        <v>1</v>
      </c>
      <c r="G103" s="71"/>
      <c r="H103" s="117"/>
      <c r="I103" s="117"/>
      <c r="J103" s="117"/>
      <c r="K103" s="193"/>
    </row>
    <row r="104" spans="1:11" ht="76.5" hidden="1">
      <c r="A104" s="196"/>
      <c r="B104" s="72" t="s">
        <v>9</v>
      </c>
      <c r="C104" s="84" t="s">
        <v>636</v>
      </c>
      <c r="D104" s="71" t="s">
        <v>182</v>
      </c>
      <c r="E104" s="71" t="s">
        <v>182</v>
      </c>
      <c r="F104" s="71" t="s">
        <v>1</v>
      </c>
      <c r="G104" s="71" t="s">
        <v>326</v>
      </c>
      <c r="H104" s="117"/>
      <c r="I104" s="117"/>
      <c r="J104" s="117"/>
      <c r="K104" s="193"/>
    </row>
    <row r="105" spans="1:11" ht="63.75" hidden="1">
      <c r="A105" s="196"/>
      <c r="B105" s="72" t="s">
        <v>10</v>
      </c>
      <c r="C105" s="84" t="s">
        <v>636</v>
      </c>
      <c r="D105" s="71" t="s">
        <v>182</v>
      </c>
      <c r="E105" s="71" t="s">
        <v>182</v>
      </c>
      <c r="F105" s="71" t="s">
        <v>1</v>
      </c>
      <c r="G105" s="71" t="s">
        <v>11</v>
      </c>
      <c r="H105" s="117"/>
      <c r="I105" s="117"/>
      <c r="J105" s="117"/>
      <c r="K105" s="193"/>
    </row>
    <row r="106" spans="1:11" ht="38.25" hidden="1">
      <c r="A106" s="196"/>
      <c r="B106" s="72" t="s">
        <v>259</v>
      </c>
      <c r="C106" s="84" t="s">
        <v>636</v>
      </c>
      <c r="D106" s="71" t="s">
        <v>182</v>
      </c>
      <c r="E106" s="71" t="s">
        <v>182</v>
      </c>
      <c r="F106" s="71" t="s">
        <v>1</v>
      </c>
      <c r="G106" s="71" t="s">
        <v>260</v>
      </c>
      <c r="H106" s="117"/>
      <c r="I106" s="117"/>
      <c r="J106" s="117"/>
      <c r="K106" s="193"/>
    </row>
    <row r="107" spans="1:11" ht="51" hidden="1">
      <c r="A107" s="196"/>
      <c r="B107" s="72" t="s">
        <v>643</v>
      </c>
      <c r="C107" s="84" t="s">
        <v>636</v>
      </c>
      <c r="D107" s="71" t="s">
        <v>182</v>
      </c>
      <c r="E107" s="71" t="s">
        <v>182</v>
      </c>
      <c r="F107" s="71" t="s">
        <v>1</v>
      </c>
      <c r="G107" s="71" t="s">
        <v>250</v>
      </c>
      <c r="H107" s="117"/>
      <c r="I107" s="117"/>
      <c r="J107" s="117"/>
      <c r="K107" s="193"/>
    </row>
    <row r="108" spans="1:11" ht="25.5" hidden="1">
      <c r="A108" s="196"/>
      <c r="B108" s="72" t="s">
        <v>256</v>
      </c>
      <c r="C108" s="84" t="s">
        <v>636</v>
      </c>
      <c r="D108" s="71" t="s">
        <v>182</v>
      </c>
      <c r="E108" s="71" t="s">
        <v>182</v>
      </c>
      <c r="F108" s="71" t="s">
        <v>1</v>
      </c>
      <c r="G108" s="71" t="s">
        <v>252</v>
      </c>
      <c r="H108" s="117"/>
      <c r="I108" s="117"/>
      <c r="J108" s="117"/>
      <c r="K108" s="193"/>
    </row>
    <row r="109" spans="1:11" ht="25.5" hidden="1">
      <c r="A109" s="196"/>
      <c r="B109" s="72" t="s">
        <v>308</v>
      </c>
      <c r="C109" s="84" t="s">
        <v>636</v>
      </c>
      <c r="D109" s="71" t="s">
        <v>182</v>
      </c>
      <c r="E109" s="71" t="s">
        <v>182</v>
      </c>
      <c r="F109" s="71" t="s">
        <v>1</v>
      </c>
      <c r="G109" s="71" t="s">
        <v>644</v>
      </c>
      <c r="H109" s="117"/>
      <c r="I109" s="117"/>
      <c r="J109" s="117"/>
      <c r="K109" s="193"/>
    </row>
    <row r="110" spans="1:11" ht="12.75" hidden="1">
      <c r="A110" s="196"/>
      <c r="B110" s="68" t="s">
        <v>523</v>
      </c>
      <c r="C110" s="78" t="s">
        <v>636</v>
      </c>
      <c r="D110" s="80" t="s">
        <v>174</v>
      </c>
      <c r="E110" s="78"/>
      <c r="F110" s="80"/>
      <c r="G110" s="78"/>
      <c r="H110" s="120"/>
      <c r="I110" s="120"/>
      <c r="J110" s="120"/>
      <c r="K110" s="193"/>
    </row>
    <row r="111" spans="1:11" ht="38.25" hidden="1">
      <c r="A111" s="196"/>
      <c r="B111" s="70" t="s">
        <v>242</v>
      </c>
      <c r="C111" s="84" t="s">
        <v>636</v>
      </c>
      <c r="D111" s="71" t="s">
        <v>174</v>
      </c>
      <c r="E111" s="71" t="s">
        <v>182</v>
      </c>
      <c r="F111" s="71"/>
      <c r="G111" s="71"/>
      <c r="H111" s="117"/>
      <c r="I111" s="117"/>
      <c r="J111" s="117"/>
      <c r="K111" s="193"/>
    </row>
    <row r="112" spans="1:11" ht="25.5" hidden="1">
      <c r="A112" s="196"/>
      <c r="B112" s="72" t="s">
        <v>440</v>
      </c>
      <c r="C112" s="84" t="s">
        <v>636</v>
      </c>
      <c r="D112" s="71" t="s">
        <v>174</v>
      </c>
      <c r="E112" s="71" t="s">
        <v>182</v>
      </c>
      <c r="F112" s="71" t="s">
        <v>651</v>
      </c>
      <c r="G112" s="71"/>
      <c r="H112" s="117"/>
      <c r="I112" s="117"/>
      <c r="J112" s="117"/>
      <c r="K112" s="193"/>
    </row>
    <row r="113" spans="1:11" ht="51" hidden="1">
      <c r="A113" s="196"/>
      <c r="B113" s="72" t="s">
        <v>643</v>
      </c>
      <c r="C113" s="84" t="s">
        <v>636</v>
      </c>
      <c r="D113" s="71" t="s">
        <v>174</v>
      </c>
      <c r="E113" s="71" t="s">
        <v>182</v>
      </c>
      <c r="F113" s="71" t="s">
        <v>651</v>
      </c>
      <c r="G113" s="71" t="s">
        <v>250</v>
      </c>
      <c r="H113" s="117"/>
      <c r="I113" s="117"/>
      <c r="J113" s="117"/>
      <c r="K113" s="193"/>
    </row>
    <row r="114" spans="1:11" ht="25.5" hidden="1">
      <c r="A114" s="196"/>
      <c r="B114" s="70" t="s">
        <v>194</v>
      </c>
      <c r="C114" s="84" t="s">
        <v>636</v>
      </c>
      <c r="D114" s="71" t="s">
        <v>174</v>
      </c>
      <c r="E114" s="71" t="s">
        <v>174</v>
      </c>
      <c r="F114" s="71"/>
      <c r="G114" s="71"/>
      <c r="H114" s="117"/>
      <c r="I114" s="117"/>
      <c r="J114" s="117"/>
      <c r="K114" s="193"/>
    </row>
    <row r="115" spans="1:11" ht="25.5" hidden="1">
      <c r="A115" s="196"/>
      <c r="B115" s="72" t="s">
        <v>407</v>
      </c>
      <c r="C115" s="84" t="s">
        <v>636</v>
      </c>
      <c r="D115" s="71" t="s">
        <v>174</v>
      </c>
      <c r="E115" s="71" t="s">
        <v>174</v>
      </c>
      <c r="F115" s="71" t="s">
        <v>27</v>
      </c>
      <c r="G115" s="71"/>
      <c r="H115" s="117"/>
      <c r="I115" s="117"/>
      <c r="J115" s="117"/>
      <c r="K115" s="193"/>
    </row>
    <row r="116" spans="1:11" ht="51" hidden="1">
      <c r="A116" s="196"/>
      <c r="B116" s="72" t="s">
        <v>643</v>
      </c>
      <c r="C116" s="84" t="s">
        <v>636</v>
      </c>
      <c r="D116" s="71" t="s">
        <v>174</v>
      </c>
      <c r="E116" s="71" t="s">
        <v>174</v>
      </c>
      <c r="F116" s="71" t="s">
        <v>27</v>
      </c>
      <c r="G116" s="71" t="s">
        <v>250</v>
      </c>
      <c r="H116" s="117"/>
      <c r="I116" s="117"/>
      <c r="J116" s="117"/>
      <c r="K116" s="193"/>
    </row>
    <row r="117" spans="1:11" ht="12.75">
      <c r="A117" s="196"/>
      <c r="B117" s="125" t="s">
        <v>524</v>
      </c>
      <c r="C117" s="126">
        <v>933</v>
      </c>
      <c r="D117" s="127" t="s">
        <v>183</v>
      </c>
      <c r="E117" s="126"/>
      <c r="F117" s="127"/>
      <c r="G117" s="126"/>
      <c r="H117" s="129">
        <f>H118</f>
        <v>2111.9</v>
      </c>
      <c r="I117" s="129">
        <f aca="true" t="shared" si="4" ref="I117:J119">I118</f>
        <v>2111.9</v>
      </c>
      <c r="J117" s="129">
        <f t="shared" si="4"/>
        <v>2111.9</v>
      </c>
      <c r="K117" s="193"/>
    </row>
    <row r="118" spans="1:11" ht="12.75" hidden="1">
      <c r="A118" s="196"/>
      <c r="B118" s="70" t="s">
        <v>197</v>
      </c>
      <c r="C118" s="84">
        <v>933</v>
      </c>
      <c r="D118" s="71" t="s">
        <v>183</v>
      </c>
      <c r="E118" s="71" t="s">
        <v>172</v>
      </c>
      <c r="F118" s="71"/>
      <c r="G118" s="71"/>
      <c r="H118" s="122">
        <f>H119</f>
        <v>2111.9</v>
      </c>
      <c r="I118" s="122">
        <f t="shared" si="4"/>
        <v>2111.9</v>
      </c>
      <c r="J118" s="122">
        <f t="shared" si="4"/>
        <v>2111.9</v>
      </c>
      <c r="K118" s="193"/>
    </row>
    <row r="119" spans="1:11" ht="38.25" hidden="1">
      <c r="A119" s="196"/>
      <c r="B119" s="72" t="s">
        <v>198</v>
      </c>
      <c r="C119" s="84">
        <v>933</v>
      </c>
      <c r="D119" s="71" t="s">
        <v>183</v>
      </c>
      <c r="E119" s="71" t="s">
        <v>172</v>
      </c>
      <c r="F119" s="71" t="s">
        <v>199</v>
      </c>
      <c r="G119" s="71"/>
      <c r="H119" s="122">
        <f>H120</f>
        <v>2111.9</v>
      </c>
      <c r="I119" s="122">
        <f t="shared" si="4"/>
        <v>2111.9</v>
      </c>
      <c r="J119" s="122">
        <f t="shared" si="4"/>
        <v>2111.9</v>
      </c>
      <c r="K119" s="193"/>
    </row>
    <row r="120" spans="1:11" ht="38.25">
      <c r="A120" s="196"/>
      <c r="B120" s="72" t="s">
        <v>247</v>
      </c>
      <c r="C120" s="84">
        <v>933</v>
      </c>
      <c r="D120" s="71" t="s">
        <v>183</v>
      </c>
      <c r="E120" s="71" t="s">
        <v>172</v>
      </c>
      <c r="F120" s="71" t="s">
        <v>199</v>
      </c>
      <c r="G120" s="71" t="s">
        <v>271</v>
      </c>
      <c r="H120" s="122">
        <v>2111.9</v>
      </c>
      <c r="I120" s="122">
        <v>2111.9</v>
      </c>
      <c r="J120" s="122">
        <v>2111.9</v>
      </c>
      <c r="K120" s="72" t="s">
        <v>198</v>
      </c>
    </row>
    <row r="121" spans="1:11" ht="63.75" hidden="1">
      <c r="A121" s="196"/>
      <c r="B121" s="72" t="s">
        <v>28</v>
      </c>
      <c r="C121" s="84" t="s">
        <v>636</v>
      </c>
      <c r="D121" s="71" t="s">
        <v>183</v>
      </c>
      <c r="E121" s="71" t="s">
        <v>172</v>
      </c>
      <c r="F121" s="71" t="s">
        <v>29</v>
      </c>
      <c r="G121" s="71"/>
      <c r="H121" s="117"/>
      <c r="I121" s="117"/>
      <c r="J121" s="117"/>
      <c r="K121" s="193"/>
    </row>
    <row r="122" spans="1:11" ht="25.5" hidden="1">
      <c r="A122" s="196"/>
      <c r="B122" s="72" t="s">
        <v>304</v>
      </c>
      <c r="C122" s="84" t="s">
        <v>636</v>
      </c>
      <c r="D122" s="71" t="s">
        <v>183</v>
      </c>
      <c r="E122" s="71" t="s">
        <v>172</v>
      </c>
      <c r="F122" s="71" t="s">
        <v>29</v>
      </c>
      <c r="G122" s="71" t="s">
        <v>301</v>
      </c>
      <c r="H122" s="117"/>
      <c r="I122" s="117"/>
      <c r="J122" s="117"/>
      <c r="K122" s="193"/>
    </row>
    <row r="123" spans="1:11" ht="25.5" hidden="1">
      <c r="A123" s="196"/>
      <c r="B123" s="72" t="s">
        <v>323</v>
      </c>
      <c r="C123" s="84" t="s">
        <v>636</v>
      </c>
      <c r="D123" s="71" t="s">
        <v>183</v>
      </c>
      <c r="E123" s="71" t="s">
        <v>172</v>
      </c>
      <c r="F123" s="71" t="s">
        <v>29</v>
      </c>
      <c r="G123" s="71" t="s">
        <v>324</v>
      </c>
      <c r="H123" s="117"/>
      <c r="I123" s="117"/>
      <c r="J123" s="117"/>
      <c r="K123" s="193"/>
    </row>
    <row r="124" spans="1:11" ht="51" hidden="1">
      <c r="A124" s="196"/>
      <c r="B124" s="72" t="s">
        <v>362</v>
      </c>
      <c r="C124" s="84" t="s">
        <v>636</v>
      </c>
      <c r="D124" s="71" t="s">
        <v>183</v>
      </c>
      <c r="E124" s="71" t="s">
        <v>172</v>
      </c>
      <c r="F124" s="71" t="s">
        <v>30</v>
      </c>
      <c r="G124" s="71"/>
      <c r="H124" s="117"/>
      <c r="I124" s="117"/>
      <c r="J124" s="117"/>
      <c r="K124" s="193"/>
    </row>
    <row r="125" spans="1:11" ht="89.25" hidden="1">
      <c r="A125" s="196"/>
      <c r="B125" s="72" t="s">
        <v>31</v>
      </c>
      <c r="C125" s="84" t="s">
        <v>636</v>
      </c>
      <c r="D125" s="71" t="s">
        <v>183</v>
      </c>
      <c r="E125" s="71" t="s">
        <v>172</v>
      </c>
      <c r="F125" s="71" t="s">
        <v>30</v>
      </c>
      <c r="G125" s="71" t="s">
        <v>263</v>
      </c>
      <c r="H125" s="117"/>
      <c r="I125" s="117"/>
      <c r="J125" s="117"/>
      <c r="K125" s="193"/>
    </row>
    <row r="126" spans="1:11" ht="89.25" hidden="1">
      <c r="A126" s="196"/>
      <c r="B126" s="72" t="s">
        <v>32</v>
      </c>
      <c r="C126" s="84" t="s">
        <v>636</v>
      </c>
      <c r="D126" s="71" t="s">
        <v>183</v>
      </c>
      <c r="E126" s="71" t="s">
        <v>172</v>
      </c>
      <c r="F126" s="71" t="s">
        <v>30</v>
      </c>
      <c r="G126" s="71" t="s">
        <v>264</v>
      </c>
      <c r="H126" s="117"/>
      <c r="I126" s="117"/>
      <c r="J126" s="117"/>
      <c r="K126" s="193"/>
    </row>
    <row r="127" spans="1:11" ht="38.25" hidden="1">
      <c r="A127" s="196"/>
      <c r="B127" s="74" t="s">
        <v>363</v>
      </c>
      <c r="C127" s="84" t="s">
        <v>636</v>
      </c>
      <c r="D127" s="71" t="s">
        <v>183</v>
      </c>
      <c r="E127" s="71" t="s">
        <v>172</v>
      </c>
      <c r="F127" s="71" t="s">
        <v>33</v>
      </c>
      <c r="G127" s="71"/>
      <c r="H127" s="117"/>
      <c r="I127" s="117"/>
      <c r="J127" s="117"/>
      <c r="K127" s="193"/>
    </row>
    <row r="128" spans="1:11" ht="89.25" hidden="1">
      <c r="A128" s="196"/>
      <c r="B128" s="72" t="s">
        <v>31</v>
      </c>
      <c r="C128" s="84" t="s">
        <v>636</v>
      </c>
      <c r="D128" s="71" t="s">
        <v>183</v>
      </c>
      <c r="E128" s="71" t="s">
        <v>172</v>
      </c>
      <c r="F128" s="71" t="s">
        <v>33</v>
      </c>
      <c r="G128" s="71" t="s">
        <v>263</v>
      </c>
      <c r="H128" s="117"/>
      <c r="I128" s="117"/>
      <c r="J128" s="117"/>
      <c r="K128" s="193"/>
    </row>
    <row r="129" spans="1:11" ht="89.25" hidden="1">
      <c r="A129" s="196"/>
      <c r="B129" s="72" t="s">
        <v>32</v>
      </c>
      <c r="C129" s="84" t="s">
        <v>636</v>
      </c>
      <c r="D129" s="71" t="s">
        <v>183</v>
      </c>
      <c r="E129" s="71" t="s">
        <v>172</v>
      </c>
      <c r="F129" s="71" t="s">
        <v>33</v>
      </c>
      <c r="G129" s="71" t="s">
        <v>264</v>
      </c>
      <c r="H129" s="117"/>
      <c r="I129" s="117"/>
      <c r="J129" s="117"/>
      <c r="K129" s="193"/>
    </row>
    <row r="130" spans="1:11" ht="25.5" hidden="1">
      <c r="A130" s="196"/>
      <c r="B130" s="70" t="s">
        <v>525</v>
      </c>
      <c r="C130" s="84" t="s">
        <v>636</v>
      </c>
      <c r="D130" s="71" t="s">
        <v>183</v>
      </c>
      <c r="E130" s="71" t="s">
        <v>181</v>
      </c>
      <c r="F130" s="71"/>
      <c r="G130" s="71"/>
      <c r="H130" s="117"/>
      <c r="I130" s="117"/>
      <c r="J130" s="117"/>
      <c r="K130" s="193"/>
    </row>
    <row r="131" spans="1:11" ht="89.25" hidden="1">
      <c r="A131" s="196"/>
      <c r="B131" s="72" t="s">
        <v>645</v>
      </c>
      <c r="C131" s="84" t="s">
        <v>636</v>
      </c>
      <c r="D131" s="71" t="s">
        <v>183</v>
      </c>
      <c r="E131" s="71" t="s">
        <v>181</v>
      </c>
      <c r="F131" s="71" t="s">
        <v>34</v>
      </c>
      <c r="G131" s="71"/>
      <c r="H131" s="117"/>
      <c r="I131" s="117"/>
      <c r="J131" s="117"/>
      <c r="K131" s="193"/>
    </row>
    <row r="132" spans="1:11" ht="38.25" hidden="1">
      <c r="A132" s="196"/>
      <c r="B132" s="73" t="s">
        <v>35</v>
      </c>
      <c r="C132" s="84" t="s">
        <v>636</v>
      </c>
      <c r="D132" s="71" t="s">
        <v>183</v>
      </c>
      <c r="E132" s="71" t="s">
        <v>181</v>
      </c>
      <c r="F132" s="71" t="s">
        <v>36</v>
      </c>
      <c r="G132" s="71" t="s">
        <v>171</v>
      </c>
      <c r="H132" s="117"/>
      <c r="I132" s="117"/>
      <c r="J132" s="117"/>
      <c r="K132" s="193"/>
    </row>
    <row r="133" spans="1:11" ht="12.75" hidden="1">
      <c r="A133" s="196"/>
      <c r="B133" s="72" t="s">
        <v>247</v>
      </c>
      <c r="C133" s="84" t="s">
        <v>636</v>
      </c>
      <c r="D133" s="71" t="s">
        <v>183</v>
      </c>
      <c r="E133" s="71" t="s">
        <v>181</v>
      </c>
      <c r="F133" s="71" t="s">
        <v>36</v>
      </c>
      <c r="G133" s="71" t="s">
        <v>271</v>
      </c>
      <c r="H133" s="117"/>
      <c r="I133" s="117"/>
      <c r="J133" s="117"/>
      <c r="K133" s="193"/>
    </row>
    <row r="134" spans="1:11" ht="12.75">
      <c r="A134" s="196"/>
      <c r="B134" s="125" t="s">
        <v>526</v>
      </c>
      <c r="C134" s="126">
        <v>933</v>
      </c>
      <c r="D134" s="127" t="s">
        <v>177</v>
      </c>
      <c r="E134" s="126"/>
      <c r="F134" s="127"/>
      <c r="G134" s="126"/>
      <c r="H134" s="129">
        <f>H135</f>
        <v>78.3</v>
      </c>
      <c r="I134" s="129">
        <f aca="true" t="shared" si="5" ref="I134:J136">I135</f>
        <v>75</v>
      </c>
      <c r="J134" s="129">
        <f t="shared" si="5"/>
        <v>75</v>
      </c>
      <c r="K134" s="193"/>
    </row>
    <row r="135" spans="1:11" ht="12.75" hidden="1">
      <c r="A135" s="196"/>
      <c r="B135" s="70" t="s">
        <v>188</v>
      </c>
      <c r="C135" s="66" t="s">
        <v>56</v>
      </c>
      <c r="D135" s="66" t="s">
        <v>177</v>
      </c>
      <c r="E135" s="66" t="s">
        <v>172</v>
      </c>
      <c r="F135" s="66"/>
      <c r="G135" s="66"/>
      <c r="H135" s="117">
        <f>H136</f>
        <v>78.3</v>
      </c>
      <c r="I135" s="117">
        <f t="shared" si="5"/>
        <v>75</v>
      </c>
      <c r="J135" s="117">
        <f t="shared" si="5"/>
        <v>75</v>
      </c>
      <c r="K135" s="193"/>
    </row>
    <row r="136" spans="1:11" ht="25.5" hidden="1">
      <c r="A136" s="196"/>
      <c r="B136" s="74" t="s">
        <v>277</v>
      </c>
      <c r="C136" s="71" t="s">
        <v>56</v>
      </c>
      <c r="D136" s="71" t="s">
        <v>177</v>
      </c>
      <c r="E136" s="71" t="s">
        <v>172</v>
      </c>
      <c r="F136" s="71" t="s">
        <v>37</v>
      </c>
      <c r="G136" s="71"/>
      <c r="H136" s="122">
        <f>H137</f>
        <v>78.3</v>
      </c>
      <c r="I136" s="122">
        <f t="shared" si="5"/>
        <v>75</v>
      </c>
      <c r="J136" s="122">
        <f t="shared" si="5"/>
        <v>75</v>
      </c>
      <c r="K136" s="193"/>
    </row>
    <row r="137" spans="1:11" ht="38.25">
      <c r="A137" s="196"/>
      <c r="B137" s="81" t="s">
        <v>442</v>
      </c>
      <c r="C137" s="71" t="s">
        <v>56</v>
      </c>
      <c r="D137" s="71" t="s">
        <v>177</v>
      </c>
      <c r="E137" s="71" t="s">
        <v>172</v>
      </c>
      <c r="F137" s="71" t="s">
        <v>37</v>
      </c>
      <c r="G137" s="71" t="s">
        <v>441</v>
      </c>
      <c r="H137" s="122">
        <v>78.3</v>
      </c>
      <c r="I137" s="122">
        <v>75</v>
      </c>
      <c r="J137" s="122">
        <v>75</v>
      </c>
      <c r="K137" s="74" t="s">
        <v>277</v>
      </c>
    </row>
    <row r="138" spans="1:11" ht="38.25" hidden="1">
      <c r="A138" s="196"/>
      <c r="B138" s="70" t="s">
        <v>38</v>
      </c>
      <c r="C138" s="84" t="s">
        <v>636</v>
      </c>
      <c r="D138" s="71" t="s">
        <v>177</v>
      </c>
      <c r="E138" s="71" t="s">
        <v>178</v>
      </c>
      <c r="F138" s="71"/>
      <c r="G138" s="71"/>
      <c r="H138" s="115"/>
      <c r="I138" s="115"/>
      <c r="J138" s="115"/>
      <c r="K138" s="193"/>
    </row>
    <row r="139" spans="1:11" ht="25.5" hidden="1">
      <c r="A139" s="196"/>
      <c r="B139" s="74" t="s">
        <v>406</v>
      </c>
      <c r="C139" s="84" t="s">
        <v>636</v>
      </c>
      <c r="D139" s="71" t="s">
        <v>177</v>
      </c>
      <c r="E139" s="71" t="s">
        <v>178</v>
      </c>
      <c r="F139" s="71" t="s">
        <v>39</v>
      </c>
      <c r="G139" s="71"/>
      <c r="H139" s="115"/>
      <c r="I139" s="115"/>
      <c r="J139" s="115"/>
      <c r="K139" s="193"/>
    </row>
    <row r="140" spans="1:11" ht="12.75" hidden="1">
      <c r="A140" s="196"/>
      <c r="B140" s="72" t="s">
        <v>40</v>
      </c>
      <c r="C140" s="84" t="s">
        <v>636</v>
      </c>
      <c r="D140" s="71" t="s">
        <v>177</v>
      </c>
      <c r="E140" s="71" t="s">
        <v>178</v>
      </c>
      <c r="F140" s="71" t="s">
        <v>39</v>
      </c>
      <c r="G140" s="71" t="s">
        <v>41</v>
      </c>
      <c r="H140" s="115"/>
      <c r="I140" s="115"/>
      <c r="J140" s="115"/>
      <c r="K140" s="193"/>
    </row>
    <row r="141" spans="1:11" ht="12.75" hidden="1">
      <c r="A141" s="196"/>
      <c r="B141" s="68" t="s">
        <v>527</v>
      </c>
      <c r="C141" s="126">
        <v>933</v>
      </c>
      <c r="D141" s="80" t="s">
        <v>180</v>
      </c>
      <c r="E141" s="78"/>
      <c r="F141" s="80"/>
      <c r="G141" s="78"/>
      <c r="H141" s="116">
        <f>H142</f>
        <v>0</v>
      </c>
      <c r="I141" s="116">
        <f aca="true" t="shared" si="6" ref="I141:J143">I142</f>
        <v>0</v>
      </c>
      <c r="J141" s="116">
        <f t="shared" si="6"/>
        <v>0</v>
      </c>
      <c r="K141" s="193"/>
    </row>
    <row r="142" spans="1:11" ht="12.75" hidden="1">
      <c r="A142" s="196"/>
      <c r="B142" s="70" t="s">
        <v>528</v>
      </c>
      <c r="C142" s="134">
        <v>933</v>
      </c>
      <c r="D142" s="66" t="s">
        <v>180</v>
      </c>
      <c r="E142" s="66" t="s">
        <v>172</v>
      </c>
      <c r="F142" s="66"/>
      <c r="G142" s="66"/>
      <c r="H142" s="115">
        <f>H143</f>
        <v>0</v>
      </c>
      <c r="I142" s="115">
        <f t="shared" si="6"/>
        <v>0</v>
      </c>
      <c r="J142" s="115">
        <f t="shared" si="6"/>
        <v>0</v>
      </c>
      <c r="K142" s="193"/>
    </row>
    <row r="143" spans="1:11" ht="38.25" hidden="1">
      <c r="A143" s="196"/>
      <c r="B143" s="74" t="s">
        <v>421</v>
      </c>
      <c r="C143" s="94">
        <v>933</v>
      </c>
      <c r="D143" s="71" t="s">
        <v>180</v>
      </c>
      <c r="E143" s="71" t="s">
        <v>172</v>
      </c>
      <c r="F143" s="71" t="s">
        <v>42</v>
      </c>
      <c r="G143" s="71"/>
      <c r="H143" s="133">
        <f>H144</f>
        <v>0</v>
      </c>
      <c r="I143" s="133">
        <f t="shared" si="6"/>
        <v>0</v>
      </c>
      <c r="J143" s="133">
        <f t="shared" si="6"/>
        <v>0</v>
      </c>
      <c r="K143" s="193"/>
    </row>
    <row r="144" spans="1:11" ht="51" hidden="1">
      <c r="A144" s="196"/>
      <c r="B144" s="72" t="s">
        <v>643</v>
      </c>
      <c r="C144" s="94">
        <v>933</v>
      </c>
      <c r="D144" s="71" t="s">
        <v>180</v>
      </c>
      <c r="E144" s="71" t="s">
        <v>172</v>
      </c>
      <c r="F144" s="71" t="s">
        <v>42</v>
      </c>
      <c r="G144" s="71" t="s">
        <v>250</v>
      </c>
      <c r="H144" s="133">
        <v>0</v>
      </c>
      <c r="I144" s="133">
        <v>0</v>
      </c>
      <c r="J144" s="133">
        <v>0</v>
      </c>
      <c r="K144" s="193"/>
    </row>
    <row r="145" spans="1:11" ht="38.25" hidden="1">
      <c r="A145" s="196"/>
      <c r="B145" s="68" t="s">
        <v>43</v>
      </c>
      <c r="C145" s="78" t="s">
        <v>636</v>
      </c>
      <c r="D145" s="80" t="s">
        <v>235</v>
      </c>
      <c r="E145" s="78"/>
      <c r="F145" s="80"/>
      <c r="G145" s="78"/>
      <c r="H145" s="116"/>
      <c r="I145" s="116"/>
      <c r="J145" s="116"/>
      <c r="K145" s="193"/>
    </row>
    <row r="146" spans="1:11" ht="25.5" hidden="1">
      <c r="A146" s="196"/>
      <c r="B146" s="70" t="s">
        <v>44</v>
      </c>
      <c r="C146" s="84" t="s">
        <v>636</v>
      </c>
      <c r="D146" s="71" t="s">
        <v>235</v>
      </c>
      <c r="E146" s="71" t="s">
        <v>172</v>
      </c>
      <c r="F146" s="71"/>
      <c r="G146" s="71"/>
      <c r="H146" s="115"/>
      <c r="I146" s="115"/>
      <c r="J146" s="115"/>
      <c r="K146" s="193"/>
    </row>
    <row r="147" spans="1:11" ht="25.5" hidden="1">
      <c r="A147" s="196"/>
      <c r="B147" s="72" t="s">
        <v>45</v>
      </c>
      <c r="C147" s="84" t="s">
        <v>636</v>
      </c>
      <c r="D147" s="71" t="s">
        <v>235</v>
      </c>
      <c r="E147" s="71" t="s">
        <v>172</v>
      </c>
      <c r="F147" s="71" t="s">
        <v>46</v>
      </c>
      <c r="G147" s="71"/>
      <c r="H147" s="115"/>
      <c r="I147" s="115"/>
      <c r="J147" s="115"/>
      <c r="K147" s="193"/>
    </row>
    <row r="148" spans="1:11" ht="25.5" hidden="1">
      <c r="A148" s="196"/>
      <c r="B148" s="72" t="s">
        <v>47</v>
      </c>
      <c r="C148" s="84" t="s">
        <v>636</v>
      </c>
      <c r="D148" s="71" t="s">
        <v>235</v>
      </c>
      <c r="E148" s="71" t="s">
        <v>172</v>
      </c>
      <c r="F148" s="71" t="s">
        <v>48</v>
      </c>
      <c r="G148" s="71"/>
      <c r="H148" s="115"/>
      <c r="I148" s="115"/>
      <c r="J148" s="115"/>
      <c r="K148" s="193"/>
    </row>
    <row r="149" spans="1:11" ht="12.75" hidden="1">
      <c r="A149" s="196"/>
      <c r="B149" s="72" t="s">
        <v>49</v>
      </c>
      <c r="C149" s="84" t="s">
        <v>636</v>
      </c>
      <c r="D149" s="71" t="s">
        <v>235</v>
      </c>
      <c r="E149" s="71" t="s">
        <v>172</v>
      </c>
      <c r="F149" s="71" t="s">
        <v>48</v>
      </c>
      <c r="G149" s="71" t="s">
        <v>50</v>
      </c>
      <c r="H149" s="115"/>
      <c r="I149" s="115"/>
      <c r="J149" s="115"/>
      <c r="K149" s="193"/>
    </row>
    <row r="150" spans="1:11" ht="63.75" hidden="1">
      <c r="A150" s="196"/>
      <c r="B150" s="68" t="s">
        <v>530</v>
      </c>
      <c r="C150" s="78" t="s">
        <v>636</v>
      </c>
      <c r="D150" s="80" t="s">
        <v>186</v>
      </c>
      <c r="E150" s="78"/>
      <c r="F150" s="80"/>
      <c r="G150" s="78"/>
      <c r="H150" s="116"/>
      <c r="I150" s="116"/>
      <c r="J150" s="116"/>
      <c r="K150" s="193"/>
    </row>
    <row r="151" spans="1:11" ht="25.5" hidden="1">
      <c r="A151" s="196"/>
      <c r="B151" s="70" t="s">
        <v>532</v>
      </c>
      <c r="C151" s="84" t="s">
        <v>636</v>
      </c>
      <c r="D151" s="71" t="s">
        <v>186</v>
      </c>
      <c r="E151" s="71" t="s">
        <v>175</v>
      </c>
      <c r="F151" s="71"/>
      <c r="G151" s="71"/>
      <c r="H151" s="115"/>
      <c r="I151" s="115"/>
      <c r="J151" s="115"/>
      <c r="K151" s="193"/>
    </row>
    <row r="152" spans="1:11" ht="25.5" hidden="1">
      <c r="A152" s="196"/>
      <c r="B152" s="72" t="s">
        <v>532</v>
      </c>
      <c r="C152" s="84" t="s">
        <v>636</v>
      </c>
      <c r="D152" s="71" t="s">
        <v>186</v>
      </c>
      <c r="E152" s="71" t="s">
        <v>175</v>
      </c>
      <c r="F152" s="71"/>
      <c r="G152" s="71"/>
      <c r="H152" s="115"/>
      <c r="I152" s="115"/>
      <c r="J152" s="115"/>
      <c r="K152" s="193"/>
    </row>
    <row r="153" spans="1:11" ht="12.75" hidden="1">
      <c r="A153" s="196"/>
      <c r="B153" s="82" t="s">
        <v>51</v>
      </c>
      <c r="C153" s="84" t="s">
        <v>636</v>
      </c>
      <c r="D153" s="71" t="s">
        <v>186</v>
      </c>
      <c r="E153" s="71" t="s">
        <v>175</v>
      </c>
      <c r="F153" s="71" t="s">
        <v>34</v>
      </c>
      <c r="G153" s="71"/>
      <c r="H153" s="115"/>
      <c r="I153" s="115"/>
      <c r="J153" s="115"/>
      <c r="K153" s="193"/>
    </row>
    <row r="154" spans="1:11" ht="12.75" hidden="1">
      <c r="A154" s="196"/>
      <c r="B154" s="72" t="s">
        <v>247</v>
      </c>
      <c r="C154" s="84" t="s">
        <v>636</v>
      </c>
      <c r="D154" s="71" t="s">
        <v>186</v>
      </c>
      <c r="E154" s="71" t="s">
        <v>175</v>
      </c>
      <c r="F154" s="71" t="s">
        <v>34</v>
      </c>
      <c r="G154" s="71" t="s">
        <v>271</v>
      </c>
      <c r="H154" s="115"/>
      <c r="I154" s="115"/>
      <c r="J154" s="115"/>
      <c r="K154" s="193"/>
    </row>
    <row r="155" spans="1:11" ht="12.75" hidden="1">
      <c r="A155" s="155"/>
      <c r="B155" s="156" t="s">
        <v>543</v>
      </c>
      <c r="C155" s="84"/>
      <c r="D155" s="71"/>
      <c r="E155" s="71"/>
      <c r="F155" s="71"/>
      <c r="G155" s="71"/>
      <c r="H155" s="119">
        <f>H134+H85+H62+H8+H97+H141+H66+H117</f>
        <v>4016.7</v>
      </c>
      <c r="I155" s="117">
        <f>(I8+I62+I66+I97+I134+I117)*2.5%</f>
        <v>98.3175</v>
      </c>
      <c r="J155" s="117">
        <f>(J8+J62+J66+J97+J134+J117)*5%</f>
        <v>183.86</v>
      </c>
      <c r="K155" s="193"/>
    </row>
    <row r="156" spans="1:11" ht="12.75" hidden="1">
      <c r="A156" s="227" t="s">
        <v>52</v>
      </c>
      <c r="B156" s="228"/>
      <c r="C156" s="1"/>
      <c r="D156" s="1"/>
      <c r="E156" s="1"/>
      <c r="F156" s="1"/>
      <c r="G156" s="1"/>
      <c r="H156" s="1"/>
      <c r="I156" s="119">
        <f>I134+I85+I62+I8+I97+I141+I66+I155+I117</f>
        <v>4031.0175</v>
      </c>
      <c r="J156" s="119">
        <f>J134+J85+J62+J8+J97+J141+J66+J155+J117</f>
        <v>3861.06</v>
      </c>
      <c r="K156" s="193"/>
    </row>
    <row r="157" spans="1:10" ht="12.75" hidden="1">
      <c r="A157" s="13"/>
      <c r="B157" s="13"/>
      <c r="C157" s="13"/>
      <c r="D157" s="13"/>
      <c r="E157" s="13"/>
      <c r="F157" s="13"/>
      <c r="G157" s="13"/>
      <c r="H157" s="13"/>
      <c r="I157" s="142">
        <f>'пр.7,'!D23</f>
        <v>0</v>
      </c>
      <c r="J157" s="142">
        <f>'пр.7,'!E23</f>
        <v>0</v>
      </c>
    </row>
    <row r="158" spans="1:10" ht="12.75" hidden="1">
      <c r="A158" s="13"/>
      <c r="B158" s="13"/>
      <c r="C158" s="13"/>
      <c r="D158" s="13"/>
      <c r="E158" s="13"/>
      <c r="F158" s="13"/>
      <c r="G158" s="13"/>
      <c r="H158" s="13"/>
      <c r="I158" s="142">
        <f>I156-I157</f>
        <v>4031.0175</v>
      </c>
      <c r="J158" s="142">
        <f>J156-J157</f>
        <v>3861.06</v>
      </c>
    </row>
    <row r="159" ht="12.75" hidden="1"/>
    <row r="160" ht="12.75" hidden="1"/>
    <row r="163" ht="12.75">
      <c r="B163" t="s">
        <v>215</v>
      </c>
    </row>
  </sheetData>
  <sheetProtection/>
  <mergeCells count="11">
    <mergeCell ref="G5:G6"/>
    <mergeCell ref="I5:J5"/>
    <mergeCell ref="A7:A154"/>
    <mergeCell ref="A156:B156"/>
    <mergeCell ref="A3:J3"/>
    <mergeCell ref="A5:A6"/>
    <mergeCell ref="B5:B6"/>
    <mergeCell ref="C5:C6"/>
    <mergeCell ref="D5:D6"/>
    <mergeCell ref="E5:E6"/>
    <mergeCell ref="F5:F6"/>
  </mergeCells>
  <printOptions/>
  <pageMargins left="0.7086614173228347" right="0.7086614173228347" top="0.25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60" zoomScalePageLayoutView="0" workbookViewId="0" topLeftCell="A1">
      <selection activeCell="J11" sqref="I11:J11"/>
    </sheetView>
  </sheetViews>
  <sheetFormatPr defaultColWidth="9.00390625" defaultRowHeight="12.75"/>
  <cols>
    <col min="1" max="1" width="5.25390625" style="12" customWidth="1"/>
    <col min="2" max="2" width="19.75390625" style="29" customWidth="1"/>
    <col min="3" max="3" width="27.875" style="12" customWidth="1"/>
    <col min="4" max="4" width="75.125" style="12" customWidth="1"/>
    <col min="5" max="16384" width="9.125" style="12" customWidth="1"/>
  </cols>
  <sheetData>
    <row r="1" ht="15.75">
      <c r="D1" s="56" t="s">
        <v>490</v>
      </c>
    </row>
    <row r="2" ht="15.75">
      <c r="D2" s="56" t="s">
        <v>101</v>
      </c>
    </row>
    <row r="3" ht="15.75">
      <c r="D3" s="56" t="s">
        <v>567</v>
      </c>
    </row>
    <row r="4" ht="15.75">
      <c r="D4" s="56" t="s">
        <v>364</v>
      </c>
    </row>
    <row r="5" ht="15.75">
      <c r="D5" s="56" t="s">
        <v>103</v>
      </c>
    </row>
    <row r="6" ht="30.75" customHeight="1"/>
    <row r="7" spans="1:4" ht="72" customHeight="1">
      <c r="A7" s="201" t="s">
        <v>383</v>
      </c>
      <c r="B7" s="201"/>
      <c r="C7" s="201"/>
      <c r="D7" s="201"/>
    </row>
    <row r="8" spans="1:4" ht="15.75">
      <c r="A8" s="202" t="s">
        <v>487</v>
      </c>
      <c r="B8" s="202" t="s">
        <v>488</v>
      </c>
      <c r="C8" s="202"/>
      <c r="D8" s="202" t="s">
        <v>165</v>
      </c>
    </row>
    <row r="9" spans="1:4" ht="46.5" customHeight="1">
      <c r="A9" s="202"/>
      <c r="B9" s="2" t="s">
        <v>489</v>
      </c>
      <c r="C9" s="2" t="s">
        <v>491</v>
      </c>
      <c r="D9" s="202"/>
    </row>
    <row r="10" spans="1:4" ht="15.75">
      <c r="A10" s="145">
        <v>1</v>
      </c>
      <c r="B10" s="203" t="s">
        <v>426</v>
      </c>
      <c r="C10" s="204"/>
      <c r="D10" s="205"/>
    </row>
    <row r="11" spans="1:4" ht="63">
      <c r="A11" s="146"/>
      <c r="B11" s="147">
        <v>933</v>
      </c>
      <c r="C11" s="87" t="s">
        <v>467</v>
      </c>
      <c r="D11" s="97" t="s">
        <v>588</v>
      </c>
    </row>
    <row r="12" spans="1:4" ht="63">
      <c r="A12" s="148"/>
      <c r="B12" s="147">
        <v>933</v>
      </c>
      <c r="C12" s="87" t="s">
        <v>468</v>
      </c>
      <c r="D12" s="97" t="s">
        <v>612</v>
      </c>
    </row>
    <row r="13" spans="1:4" ht="63">
      <c r="A13" s="148"/>
      <c r="B13" s="147">
        <v>933</v>
      </c>
      <c r="C13" s="87" t="s">
        <v>469</v>
      </c>
      <c r="D13" s="97" t="s">
        <v>629</v>
      </c>
    </row>
    <row r="14" spans="1:4" ht="63">
      <c r="A14" s="148"/>
      <c r="B14" s="147">
        <v>933</v>
      </c>
      <c r="C14" s="87" t="s">
        <v>619</v>
      </c>
      <c r="D14" s="97" t="s">
        <v>84</v>
      </c>
    </row>
    <row r="15" spans="1:4" ht="15.75">
      <c r="A15" s="148"/>
      <c r="B15" s="147">
        <v>933</v>
      </c>
      <c r="C15" s="87" t="s">
        <v>470</v>
      </c>
      <c r="D15" s="97" t="s">
        <v>630</v>
      </c>
    </row>
    <row r="16" spans="1:4" ht="78.75">
      <c r="A16" s="148"/>
      <c r="B16" s="147">
        <v>933</v>
      </c>
      <c r="C16" s="87" t="s">
        <v>124</v>
      </c>
      <c r="D16" s="97" t="s">
        <v>631</v>
      </c>
    </row>
    <row r="17" spans="1:4" ht="47.25">
      <c r="A17" s="148"/>
      <c r="B17" s="147">
        <v>933</v>
      </c>
      <c r="C17" s="87" t="s">
        <v>471</v>
      </c>
      <c r="D17" s="97" t="s">
        <v>632</v>
      </c>
    </row>
    <row r="18" spans="1:4" ht="31.5">
      <c r="A18" s="148"/>
      <c r="B18" s="147">
        <v>933</v>
      </c>
      <c r="C18" s="87" t="s">
        <v>150</v>
      </c>
      <c r="D18" s="25" t="s">
        <v>621</v>
      </c>
    </row>
    <row r="19" spans="1:4" ht="15.75">
      <c r="A19" s="148"/>
      <c r="B19" s="147">
        <v>933</v>
      </c>
      <c r="C19" s="87" t="s">
        <v>154</v>
      </c>
      <c r="D19" s="97" t="s">
        <v>155</v>
      </c>
    </row>
    <row r="20" spans="1:4" ht="15.75">
      <c r="A20" s="148"/>
      <c r="B20" s="147">
        <v>933</v>
      </c>
      <c r="C20" s="87" t="s">
        <v>156</v>
      </c>
      <c r="D20" s="97" t="s">
        <v>157</v>
      </c>
    </row>
    <row r="21" spans="1:4" ht="15.75">
      <c r="A21" s="148"/>
      <c r="B21" s="147">
        <v>933</v>
      </c>
      <c r="C21" s="87" t="s">
        <v>472</v>
      </c>
      <c r="D21" s="48" t="s">
        <v>473</v>
      </c>
    </row>
    <row r="22" spans="1:4" ht="31.5">
      <c r="A22" s="148"/>
      <c r="B22" s="147">
        <v>933</v>
      </c>
      <c r="C22" s="49" t="s">
        <v>474</v>
      </c>
      <c r="D22" s="22" t="s">
        <v>475</v>
      </c>
    </row>
    <row r="23" spans="1:4" ht="31.5">
      <c r="A23" s="148"/>
      <c r="B23" s="147">
        <v>933</v>
      </c>
      <c r="C23" s="49" t="s">
        <v>128</v>
      </c>
      <c r="D23" s="100" t="s">
        <v>476</v>
      </c>
    </row>
    <row r="24" spans="1:4" ht="31.5">
      <c r="A24" s="148"/>
      <c r="B24" s="147">
        <v>933</v>
      </c>
      <c r="C24" s="49" t="s">
        <v>602</v>
      </c>
      <c r="D24" s="100" t="s">
        <v>601</v>
      </c>
    </row>
    <row r="25" spans="1:4" ht="15.75">
      <c r="A25" s="148"/>
      <c r="B25" s="147">
        <v>933</v>
      </c>
      <c r="C25" s="149" t="s">
        <v>477</v>
      </c>
      <c r="D25" s="100" t="s">
        <v>478</v>
      </c>
    </row>
    <row r="26" spans="1:4" ht="47.25">
      <c r="A26" s="150"/>
      <c r="B26" s="147">
        <v>933</v>
      </c>
      <c r="C26" s="149" t="s">
        <v>479</v>
      </c>
      <c r="D26" s="151" t="s">
        <v>480</v>
      </c>
    </row>
  </sheetData>
  <sheetProtection/>
  <mergeCells count="5">
    <mergeCell ref="A7:D7"/>
    <mergeCell ref="B8:C8"/>
    <mergeCell ref="D8:D9"/>
    <mergeCell ref="B10:D10"/>
    <mergeCell ref="A8:A9"/>
  </mergeCells>
  <printOptions/>
  <pageMargins left="1.1811023622047245" right="0.5905511811023623" top="0.3937007874015748" bottom="0.3937007874015748" header="0.31496062992125984" footer="0.3149606299212598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60" zoomScalePageLayoutView="0" workbookViewId="0" topLeftCell="A1">
      <selection activeCell="J16" sqref="J16"/>
    </sheetView>
  </sheetViews>
  <sheetFormatPr defaultColWidth="9.00390625" defaultRowHeight="12.75"/>
  <cols>
    <col min="1" max="1" width="4.125" style="12" customWidth="1"/>
    <col min="2" max="2" width="20.125" style="12" customWidth="1"/>
    <col min="3" max="3" width="31.25390625" style="12" customWidth="1"/>
    <col min="4" max="4" width="79.875" style="12" customWidth="1"/>
    <col min="5" max="16384" width="9.125" style="12" customWidth="1"/>
  </cols>
  <sheetData>
    <row r="1" ht="15.75">
      <c r="D1" s="56" t="s">
        <v>493</v>
      </c>
    </row>
    <row r="2" spans="3:4" ht="15.75">
      <c r="C2" s="28"/>
      <c r="D2" s="56" t="s">
        <v>104</v>
      </c>
    </row>
    <row r="3" spans="3:4" ht="15.75">
      <c r="C3" s="28"/>
      <c r="D3" s="56" t="s">
        <v>567</v>
      </c>
    </row>
    <row r="4" spans="2:4" ht="15.75">
      <c r="B4" s="29"/>
      <c r="C4" s="51"/>
      <c r="D4" s="56" t="s">
        <v>364</v>
      </c>
    </row>
    <row r="5" spans="2:4" ht="15.75">
      <c r="B5" s="91"/>
      <c r="C5" s="51"/>
      <c r="D5" s="56" t="s">
        <v>105</v>
      </c>
    </row>
    <row r="6" spans="2:8" ht="15.75">
      <c r="B6" s="92"/>
      <c r="C6" s="98"/>
      <c r="D6" s="56"/>
      <c r="H6" s="29"/>
    </row>
    <row r="7" spans="1:8" ht="18" customHeight="1">
      <c r="A7" s="209" t="s">
        <v>494</v>
      </c>
      <c r="B7" s="209"/>
      <c r="C7" s="209"/>
      <c r="D7" s="209"/>
      <c r="H7" s="29"/>
    </row>
    <row r="8" spans="2:4" ht="12.75" customHeight="1">
      <c r="B8" s="30"/>
      <c r="C8" s="31"/>
      <c r="D8" s="32"/>
    </row>
    <row r="9" spans="1:4" ht="33" customHeight="1">
      <c r="A9" s="213" t="s">
        <v>487</v>
      </c>
      <c r="B9" s="214" t="s">
        <v>488</v>
      </c>
      <c r="C9" s="214"/>
      <c r="D9" s="215" t="s">
        <v>165</v>
      </c>
    </row>
    <row r="10" spans="1:4" ht="80.25" customHeight="1">
      <c r="A10" s="213"/>
      <c r="B10" s="15" t="s">
        <v>496</v>
      </c>
      <c r="C10" s="15" t="s">
        <v>495</v>
      </c>
      <c r="D10" s="215"/>
    </row>
    <row r="11" spans="1:4" s="11" customFormat="1" ht="31.5" customHeight="1">
      <c r="A11" s="176">
        <v>1</v>
      </c>
      <c r="B11" s="216" t="s">
        <v>427</v>
      </c>
      <c r="C11" s="216"/>
      <c r="D11" s="216"/>
    </row>
    <row r="12" spans="1:4" s="11" customFormat="1" ht="31.5">
      <c r="A12" s="177"/>
      <c r="B12" s="178">
        <v>933</v>
      </c>
      <c r="C12" s="49" t="s">
        <v>557</v>
      </c>
      <c r="D12" s="25" t="s">
        <v>560</v>
      </c>
    </row>
    <row r="13" spans="1:4" s="11" customFormat="1" ht="31.5">
      <c r="A13" s="177"/>
      <c r="B13" s="178">
        <v>933</v>
      </c>
      <c r="C13" s="49" t="s">
        <v>558</v>
      </c>
      <c r="D13" s="25" t="s">
        <v>559</v>
      </c>
    </row>
    <row r="14" spans="1:4" s="11" customFormat="1" ht="31.5">
      <c r="A14" s="177"/>
      <c r="B14" s="178">
        <v>933</v>
      </c>
      <c r="C14" s="49" t="s">
        <v>379</v>
      </c>
      <c r="D14" s="25" t="s">
        <v>561</v>
      </c>
    </row>
    <row r="15" spans="1:4" s="11" customFormat="1" ht="31.5">
      <c r="A15" s="179"/>
      <c r="B15" s="178">
        <v>933</v>
      </c>
      <c r="C15" s="49" t="s">
        <v>380</v>
      </c>
      <c r="D15" s="25" t="s">
        <v>562</v>
      </c>
    </row>
    <row r="16" spans="1:4" s="11" customFormat="1" ht="15.75">
      <c r="A16" s="179"/>
      <c r="B16" s="178">
        <v>933</v>
      </c>
      <c r="C16" s="49" t="s">
        <v>381</v>
      </c>
      <c r="D16" s="25" t="s">
        <v>564</v>
      </c>
    </row>
    <row r="17" spans="1:4" s="11" customFormat="1" ht="15.75">
      <c r="A17" s="179"/>
      <c r="B17" s="178">
        <v>933</v>
      </c>
      <c r="C17" s="49" t="s">
        <v>565</v>
      </c>
      <c r="D17" s="25" t="s">
        <v>566</v>
      </c>
    </row>
    <row r="18" spans="1:4" s="11" customFormat="1" ht="31.5">
      <c r="A18" s="180"/>
      <c r="B18" s="178">
        <v>933</v>
      </c>
      <c r="C18" s="49" t="s">
        <v>563</v>
      </c>
      <c r="D18" s="25" t="s">
        <v>71</v>
      </c>
    </row>
    <row r="19" spans="1:4" s="11" customFormat="1" ht="30.75" customHeight="1" hidden="1">
      <c r="A19" s="210">
        <v>2</v>
      </c>
      <c r="B19" s="211" t="s">
        <v>516</v>
      </c>
      <c r="C19" s="211"/>
      <c r="D19" s="211"/>
    </row>
    <row r="20" spans="1:4" s="11" customFormat="1" ht="15.75" hidden="1">
      <c r="A20" s="210"/>
      <c r="B20" s="25"/>
      <c r="C20" s="25"/>
      <c r="D20" s="25"/>
    </row>
    <row r="21" spans="1:4" s="11" customFormat="1" ht="15.75" hidden="1">
      <c r="A21" s="210"/>
      <c r="B21" s="25"/>
      <c r="C21" s="25"/>
      <c r="D21" s="25"/>
    </row>
    <row r="22" spans="1:4" s="11" customFormat="1" ht="15.75" hidden="1">
      <c r="A22" s="210"/>
      <c r="B22" s="25"/>
      <c r="C22" s="25" t="s">
        <v>509</v>
      </c>
      <c r="D22" s="25"/>
    </row>
    <row r="23" spans="1:4" s="11" customFormat="1" ht="31.5" customHeight="1" hidden="1">
      <c r="A23" s="212" t="s">
        <v>492</v>
      </c>
      <c r="B23" s="211" t="s">
        <v>516</v>
      </c>
      <c r="C23" s="211"/>
      <c r="D23" s="211"/>
    </row>
    <row r="24" spans="1:4" s="11" customFormat="1" ht="15.75" hidden="1">
      <c r="A24" s="212"/>
      <c r="B24" s="25"/>
      <c r="C24" s="25"/>
      <c r="D24" s="25"/>
    </row>
    <row r="25" spans="1:4" s="11" customFormat="1" ht="15.75" hidden="1">
      <c r="A25" s="212"/>
      <c r="B25" s="25"/>
      <c r="C25" s="25"/>
      <c r="D25" s="25"/>
    </row>
    <row r="26" spans="1:4" s="11" customFormat="1" ht="15.75" hidden="1">
      <c r="A26" s="212"/>
      <c r="B26" s="25"/>
      <c r="C26" s="25" t="s">
        <v>509</v>
      </c>
      <c r="D26" s="25"/>
    </row>
    <row r="27" s="11" customFormat="1" ht="15.75"/>
  </sheetData>
  <sheetProtection/>
  <mergeCells count="9">
    <mergeCell ref="A7:D7"/>
    <mergeCell ref="A19:A22"/>
    <mergeCell ref="B19:D19"/>
    <mergeCell ref="A23:A26"/>
    <mergeCell ref="B23:D23"/>
    <mergeCell ref="A9:A10"/>
    <mergeCell ref="B9:C9"/>
    <mergeCell ref="D9:D10"/>
    <mergeCell ref="B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60" zoomScalePageLayoutView="0" workbookViewId="0" topLeftCell="A1">
      <selection activeCell="G10" sqref="G10"/>
    </sheetView>
  </sheetViews>
  <sheetFormatPr defaultColWidth="9.00390625" defaultRowHeight="12.75"/>
  <cols>
    <col min="1" max="1" width="5.375" style="12" customWidth="1"/>
    <col min="2" max="2" width="25.875" style="12" customWidth="1"/>
    <col min="3" max="3" width="68.00390625" style="12" customWidth="1"/>
    <col min="4" max="4" width="10.125" style="12" customWidth="1"/>
    <col min="5" max="16384" width="9.125" style="12" customWidth="1"/>
  </cols>
  <sheetData>
    <row r="1" spans="1:4" ht="12.75" customHeight="1">
      <c r="A1" s="56"/>
      <c r="B1" s="56"/>
      <c r="C1" s="56"/>
      <c r="D1" s="56" t="s">
        <v>505</v>
      </c>
    </row>
    <row r="2" spans="1:4" ht="12.75" customHeight="1">
      <c r="A2" s="56"/>
      <c r="B2" s="56"/>
      <c r="C2" s="56" t="s">
        <v>107</v>
      </c>
      <c r="D2" s="56"/>
    </row>
    <row r="3" spans="1:4" ht="12.75" customHeight="1">
      <c r="A3" s="56"/>
      <c r="B3" s="56"/>
      <c r="C3" s="56"/>
      <c r="D3" s="56" t="s">
        <v>567</v>
      </c>
    </row>
    <row r="4" spans="1:4" ht="12.75" customHeight="1">
      <c r="A4" s="56"/>
      <c r="B4" s="56"/>
      <c r="C4" s="56"/>
      <c r="D4" s="56" t="s">
        <v>364</v>
      </c>
    </row>
    <row r="5" spans="1:4" ht="12.75" customHeight="1">
      <c r="A5" s="56"/>
      <c r="B5" s="56"/>
      <c r="C5" s="56" t="s">
        <v>108</v>
      </c>
      <c r="D5" s="56" t="s">
        <v>109</v>
      </c>
    </row>
    <row r="6" spans="1:7" ht="12.75" customHeight="1">
      <c r="A6" s="217"/>
      <c r="B6" s="217"/>
      <c r="C6" s="217"/>
      <c r="D6" s="217"/>
      <c r="G6" s="29"/>
    </row>
    <row r="7" spans="1:7" ht="18.75" customHeight="1">
      <c r="A7" s="209" t="s">
        <v>377</v>
      </c>
      <c r="B7" s="209"/>
      <c r="C7" s="209"/>
      <c r="D7" s="209"/>
      <c r="G7" s="29"/>
    </row>
    <row r="8" spans="2:4" ht="12.75" customHeight="1">
      <c r="B8" s="30"/>
      <c r="C8" s="32"/>
      <c r="D8" s="56" t="s">
        <v>498</v>
      </c>
    </row>
    <row r="9" spans="1:4" ht="21" customHeight="1">
      <c r="A9" s="2" t="s">
        <v>568</v>
      </c>
      <c r="B9" s="2" t="s">
        <v>544</v>
      </c>
      <c r="C9" s="2" t="s">
        <v>165</v>
      </c>
      <c r="D9" s="2" t="s">
        <v>170</v>
      </c>
    </row>
    <row r="10" spans="1:4" ht="32.25" customHeight="1">
      <c r="A10" s="53"/>
      <c r="B10" s="42" t="s">
        <v>569</v>
      </c>
      <c r="C10" s="57" t="s">
        <v>570</v>
      </c>
      <c r="D10" s="99">
        <f>D11+D23+D25+D34+D43</f>
        <v>508.612</v>
      </c>
    </row>
    <row r="11" spans="1:4" ht="30" customHeight="1">
      <c r="A11" s="53"/>
      <c r="B11" s="42" t="s">
        <v>571</v>
      </c>
      <c r="C11" s="57" t="s">
        <v>572</v>
      </c>
      <c r="D11" s="99">
        <f>D12</f>
        <v>52.93</v>
      </c>
    </row>
    <row r="12" spans="1:4" ht="18.75" customHeight="1">
      <c r="A12" s="52">
        <v>182</v>
      </c>
      <c r="B12" s="100" t="s">
        <v>125</v>
      </c>
      <c r="C12" s="17" t="s">
        <v>573</v>
      </c>
      <c r="D12" s="101">
        <f>D13</f>
        <v>52.93</v>
      </c>
    </row>
    <row r="13" spans="1:4" ht="78.75">
      <c r="A13" s="52">
        <v>182</v>
      </c>
      <c r="B13" s="187" t="s">
        <v>460</v>
      </c>
      <c r="C13" s="25" t="s">
        <v>622</v>
      </c>
      <c r="D13" s="101">
        <v>52.93</v>
      </c>
    </row>
    <row r="14" spans="1:4" ht="110.25" hidden="1">
      <c r="A14" s="52">
        <v>182</v>
      </c>
      <c r="B14" s="187" t="s">
        <v>158</v>
      </c>
      <c r="C14" s="188" t="s">
        <v>623</v>
      </c>
      <c r="D14" s="101"/>
    </row>
    <row r="15" spans="1:4" ht="47.25" hidden="1">
      <c r="A15" s="52">
        <v>182</v>
      </c>
      <c r="B15" s="187" t="s">
        <v>461</v>
      </c>
      <c r="C15" s="188" t="s">
        <v>624</v>
      </c>
      <c r="D15" s="101"/>
    </row>
    <row r="16" spans="1:4" ht="94.5" hidden="1">
      <c r="A16" s="52">
        <v>182</v>
      </c>
      <c r="B16" s="187" t="s">
        <v>462</v>
      </c>
      <c r="C16" s="188" t="s">
        <v>625</v>
      </c>
      <c r="D16" s="101"/>
    </row>
    <row r="17" spans="1:4" ht="45" customHeight="1" hidden="1">
      <c r="A17" s="53"/>
      <c r="B17" s="42" t="s">
        <v>159</v>
      </c>
      <c r="C17" s="57" t="s">
        <v>160</v>
      </c>
      <c r="D17" s="99">
        <f>D19+D20+D21+D22</f>
        <v>0</v>
      </c>
    </row>
    <row r="18" spans="1:4" ht="31.5" hidden="1">
      <c r="A18" s="53">
        <v>100</v>
      </c>
      <c r="B18" s="42" t="s">
        <v>384</v>
      </c>
      <c r="C18" s="25" t="s">
        <v>385</v>
      </c>
      <c r="D18" s="99"/>
    </row>
    <row r="19" spans="1:4" ht="63" hidden="1">
      <c r="A19" s="52">
        <v>100</v>
      </c>
      <c r="B19" s="100" t="s">
        <v>161</v>
      </c>
      <c r="C19" s="144" t="s">
        <v>144</v>
      </c>
      <c r="D19" s="101">
        <v>0</v>
      </c>
    </row>
    <row r="20" spans="1:4" ht="79.5" customHeight="1" hidden="1">
      <c r="A20" s="52">
        <v>100</v>
      </c>
      <c r="B20" s="100" t="s">
        <v>162</v>
      </c>
      <c r="C20" s="144" t="s">
        <v>145</v>
      </c>
      <c r="D20" s="101">
        <v>0</v>
      </c>
    </row>
    <row r="21" spans="1:4" ht="63" customHeight="1" hidden="1">
      <c r="A21" s="52">
        <v>100</v>
      </c>
      <c r="B21" s="100" t="s">
        <v>163</v>
      </c>
      <c r="C21" s="144" t="s">
        <v>146</v>
      </c>
      <c r="D21" s="101">
        <v>0</v>
      </c>
    </row>
    <row r="22" spans="1:4" ht="64.5" customHeight="1" hidden="1">
      <c r="A22" s="52">
        <v>100</v>
      </c>
      <c r="B22" s="100" t="s">
        <v>164</v>
      </c>
      <c r="C22" s="144" t="s">
        <v>147</v>
      </c>
      <c r="D22" s="101">
        <v>0</v>
      </c>
    </row>
    <row r="23" spans="1:4" ht="24.75" customHeight="1">
      <c r="A23" s="53"/>
      <c r="B23" s="42" t="s">
        <v>574</v>
      </c>
      <c r="C23" s="57" t="s">
        <v>575</v>
      </c>
      <c r="D23" s="99">
        <f>D24</f>
        <v>4.782</v>
      </c>
    </row>
    <row r="24" spans="1:4" ht="20.25" customHeight="1">
      <c r="A24" s="52">
        <v>182</v>
      </c>
      <c r="B24" s="100" t="s">
        <v>463</v>
      </c>
      <c r="C24" s="17" t="s">
        <v>576</v>
      </c>
      <c r="D24" s="101">
        <v>4.782</v>
      </c>
    </row>
    <row r="25" spans="1:4" ht="18" customHeight="1">
      <c r="A25" s="53"/>
      <c r="B25" s="42" t="s">
        <v>577</v>
      </c>
      <c r="C25" s="57" t="s">
        <v>578</v>
      </c>
      <c r="D25" s="99">
        <f>D26+D27+D28</f>
        <v>450.90000000000003</v>
      </c>
    </row>
    <row r="26" spans="1:4" ht="44.25" customHeight="1">
      <c r="A26" s="52">
        <v>182</v>
      </c>
      <c r="B26" s="100" t="s">
        <v>579</v>
      </c>
      <c r="C26" s="17" t="s">
        <v>580</v>
      </c>
      <c r="D26" s="101">
        <v>29.1</v>
      </c>
    </row>
    <row r="27" spans="1:4" ht="51" customHeight="1">
      <c r="A27" s="52">
        <v>182</v>
      </c>
      <c r="B27" s="100" t="s">
        <v>581</v>
      </c>
      <c r="C27" s="17" t="s">
        <v>582</v>
      </c>
      <c r="D27" s="101">
        <v>349</v>
      </c>
    </row>
    <row r="28" spans="1:4" ht="65.25" customHeight="1">
      <c r="A28" s="52">
        <v>182</v>
      </c>
      <c r="B28" s="100" t="s">
        <v>583</v>
      </c>
      <c r="C28" s="17" t="s">
        <v>584</v>
      </c>
      <c r="D28" s="101">
        <v>72.8</v>
      </c>
    </row>
    <row r="29" spans="1:4" ht="48" customHeight="1" hidden="1">
      <c r="A29" s="4"/>
      <c r="B29" s="42" t="s">
        <v>585</v>
      </c>
      <c r="C29" s="57" t="s">
        <v>586</v>
      </c>
      <c r="D29" s="20">
        <f>D30+D31</f>
        <v>0</v>
      </c>
    </row>
    <row r="30" spans="1:4" ht="63" hidden="1">
      <c r="A30" s="52">
        <v>933</v>
      </c>
      <c r="B30" s="100" t="s">
        <v>467</v>
      </c>
      <c r="C30" s="17" t="s">
        <v>588</v>
      </c>
      <c r="D30" s="20">
        <v>0</v>
      </c>
    </row>
    <row r="31" spans="1:4" ht="78.75" hidden="1">
      <c r="A31" s="52">
        <v>933</v>
      </c>
      <c r="B31" s="100" t="s">
        <v>589</v>
      </c>
      <c r="C31" s="17" t="s">
        <v>593</v>
      </c>
      <c r="D31" s="20">
        <v>0</v>
      </c>
    </row>
    <row r="32" spans="1:4" ht="48" customHeight="1" hidden="1">
      <c r="A32" s="4"/>
      <c r="B32" s="100" t="s">
        <v>594</v>
      </c>
      <c r="C32" s="17" t="s">
        <v>595</v>
      </c>
      <c r="D32" s="20">
        <f>D33</f>
        <v>0</v>
      </c>
    </row>
    <row r="33" spans="1:4" ht="48" customHeight="1" hidden="1">
      <c r="A33" s="4"/>
      <c r="B33" s="100" t="s">
        <v>596</v>
      </c>
      <c r="C33" s="17" t="s">
        <v>597</v>
      </c>
      <c r="D33" s="20"/>
    </row>
    <row r="34" spans="1:4" ht="47.25" hidden="1">
      <c r="A34" s="4"/>
      <c r="B34" s="42" t="s">
        <v>598</v>
      </c>
      <c r="C34" s="57" t="s">
        <v>599</v>
      </c>
      <c r="D34" s="21">
        <f>D35+D36+D37+D38+D39</f>
        <v>0</v>
      </c>
    </row>
    <row r="35" spans="1:4" ht="78.75" hidden="1">
      <c r="A35" s="52">
        <v>934</v>
      </c>
      <c r="B35" s="17" t="s">
        <v>481</v>
      </c>
      <c r="C35" s="102" t="s">
        <v>610</v>
      </c>
      <c r="D35" s="4">
        <v>0</v>
      </c>
    </row>
    <row r="36" spans="1:4" ht="78.75" hidden="1">
      <c r="A36" s="52">
        <v>933</v>
      </c>
      <c r="B36" s="17" t="s">
        <v>611</v>
      </c>
      <c r="C36" s="102" t="s">
        <v>612</v>
      </c>
      <c r="D36" s="4"/>
    </row>
    <row r="37" spans="1:4" ht="63" hidden="1">
      <c r="A37" s="52">
        <v>933</v>
      </c>
      <c r="B37" s="17" t="s">
        <v>613</v>
      </c>
      <c r="C37" s="17" t="s">
        <v>616</v>
      </c>
      <c r="D37" s="4">
        <v>0</v>
      </c>
    </row>
    <row r="38" spans="1:4" ht="78.75" hidden="1">
      <c r="A38" s="52">
        <v>933</v>
      </c>
      <c r="B38" s="17" t="s">
        <v>617</v>
      </c>
      <c r="C38" s="48" t="s">
        <v>618</v>
      </c>
      <c r="D38" s="4"/>
    </row>
    <row r="39" spans="1:4" ht="78.75" hidden="1">
      <c r="A39" s="52">
        <v>933</v>
      </c>
      <c r="B39" s="17" t="s">
        <v>619</v>
      </c>
      <c r="C39" s="48" t="s">
        <v>84</v>
      </c>
      <c r="D39" s="4"/>
    </row>
    <row r="40" spans="1:4" ht="31.5" hidden="1">
      <c r="A40" s="52"/>
      <c r="B40" s="42" t="s">
        <v>85</v>
      </c>
      <c r="C40" s="57" t="s">
        <v>86</v>
      </c>
      <c r="D40" s="4">
        <f>D41+D42</f>
        <v>0</v>
      </c>
    </row>
    <row r="41" spans="1:4" ht="31.5" hidden="1">
      <c r="A41" s="52">
        <v>933</v>
      </c>
      <c r="B41" s="17" t="s">
        <v>87</v>
      </c>
      <c r="C41" s="22" t="s">
        <v>88</v>
      </c>
      <c r="D41" s="4"/>
    </row>
    <row r="42" spans="1:4" ht="15.75" hidden="1">
      <c r="A42" s="52">
        <v>933</v>
      </c>
      <c r="B42" s="17" t="s">
        <v>89</v>
      </c>
      <c r="C42" s="22" t="s">
        <v>90</v>
      </c>
      <c r="D42" s="4"/>
    </row>
    <row r="43" spans="1:5" ht="31.5" hidden="1">
      <c r="A43" s="53"/>
      <c r="B43" s="42" t="s">
        <v>91</v>
      </c>
      <c r="C43" s="57" t="s">
        <v>92</v>
      </c>
      <c r="D43" s="130">
        <f>D44+D45+D46+D47+D48</f>
        <v>0</v>
      </c>
      <c r="E43" s="28"/>
    </row>
    <row r="44" spans="1:4" ht="78.75" hidden="1">
      <c r="A44" s="52"/>
      <c r="B44" s="17" t="s">
        <v>93</v>
      </c>
      <c r="C44" s="22" t="s">
        <v>123</v>
      </c>
      <c r="D44" s="4"/>
    </row>
    <row r="45" spans="1:4" ht="94.5" hidden="1">
      <c r="A45" s="52">
        <v>933</v>
      </c>
      <c r="B45" s="17" t="s">
        <v>124</v>
      </c>
      <c r="C45" s="22" t="s">
        <v>132</v>
      </c>
      <c r="D45" s="4"/>
    </row>
    <row r="46" spans="1:4" ht="47.25" hidden="1">
      <c r="A46" s="52"/>
      <c r="B46" s="17" t="s">
        <v>133</v>
      </c>
      <c r="C46" s="22" t="s">
        <v>134</v>
      </c>
      <c r="D46" s="4"/>
    </row>
    <row r="47" spans="1:4" ht="47.25" hidden="1">
      <c r="A47" s="52"/>
      <c r="B47" s="17" t="s">
        <v>135</v>
      </c>
      <c r="C47" s="22" t="s">
        <v>136</v>
      </c>
      <c r="D47" s="4"/>
    </row>
    <row r="48" spans="1:4" ht="47.25" hidden="1">
      <c r="A48" s="52">
        <v>934</v>
      </c>
      <c r="B48" s="103" t="s">
        <v>137</v>
      </c>
      <c r="C48" s="22" t="s">
        <v>138</v>
      </c>
      <c r="D48" s="4">
        <v>0</v>
      </c>
    </row>
    <row r="49" spans="1:4" ht="15.75" hidden="1">
      <c r="A49" s="52"/>
      <c r="B49" s="42" t="s">
        <v>139</v>
      </c>
      <c r="C49" s="57" t="s">
        <v>140</v>
      </c>
      <c r="D49" s="4">
        <f>D50+D51+D52+D53</f>
        <v>0</v>
      </c>
    </row>
    <row r="50" spans="1:4" ht="47.25" hidden="1">
      <c r="A50" s="52"/>
      <c r="B50" s="17" t="s">
        <v>141</v>
      </c>
      <c r="C50" s="22" t="s">
        <v>142</v>
      </c>
      <c r="D50" s="4"/>
    </row>
    <row r="51" spans="1:4" ht="47.25" hidden="1">
      <c r="A51" s="52"/>
      <c r="B51" s="17" t="s">
        <v>143</v>
      </c>
      <c r="C51" s="22" t="s">
        <v>148</v>
      </c>
      <c r="D51" s="4"/>
    </row>
    <row r="52" spans="1:4" ht="47.25" hidden="1">
      <c r="A52" s="52">
        <v>933</v>
      </c>
      <c r="B52" s="17" t="s">
        <v>149</v>
      </c>
      <c r="C52" s="22" t="s">
        <v>386</v>
      </c>
      <c r="D52" s="4"/>
    </row>
    <row r="53" spans="1:4" ht="31.5" hidden="1">
      <c r="A53" s="52">
        <v>933</v>
      </c>
      <c r="B53" s="17" t="s">
        <v>150</v>
      </c>
      <c r="C53" s="22" t="s">
        <v>151</v>
      </c>
      <c r="D53" s="4"/>
    </row>
    <row r="54" spans="1:4" ht="15.75" hidden="1">
      <c r="A54" s="52"/>
      <c r="B54" s="42" t="s">
        <v>152</v>
      </c>
      <c r="C54" s="57" t="s">
        <v>153</v>
      </c>
      <c r="D54" s="4">
        <f>D55+D56</f>
        <v>0</v>
      </c>
    </row>
    <row r="55" spans="1:4" ht="15.75" hidden="1">
      <c r="A55" s="52">
        <v>933</v>
      </c>
      <c r="B55" s="17" t="s">
        <v>154</v>
      </c>
      <c r="C55" s="22" t="s">
        <v>155</v>
      </c>
      <c r="D55" s="4"/>
    </row>
    <row r="56" spans="1:4" ht="15.75" hidden="1">
      <c r="A56" s="52">
        <v>933</v>
      </c>
      <c r="B56" s="17" t="s">
        <v>156</v>
      </c>
      <c r="C56" s="22" t="s">
        <v>157</v>
      </c>
      <c r="D56" s="4"/>
    </row>
  </sheetData>
  <sheetProtection/>
  <mergeCells count="2">
    <mergeCell ref="A6:D6"/>
    <mergeCell ref="A7:D7"/>
  </mergeCells>
  <hyperlinks>
    <hyperlink ref="C14" r:id="rId1" display="consultantplus://offline/ref=92F5D29D0FB3D71C5D1C454527EE4389878EB1C4D79F353132ED9C017E88210999D76E84DC63015CC"/>
    <hyperlink ref="C15" r:id="rId2" display="consultantplus://offline/ref=92F5D29D0FB3D71C5D1C454527EE4389878EB1C4D79F353132ED9C017E88210999D76E86DC6311410D5FC"/>
    <hyperlink ref="C16" r:id="rId3" display="consultantplus://offline/ref=92F5D29D0FB3D71C5D1C454527EE4389878EB1C4D79F353132ED9C017E88210999D76E82D96A0157C"/>
  </hyperlinks>
  <printOptions/>
  <pageMargins left="0.54" right="0.25" top="1" bottom="1" header="0.5" footer="0.5"/>
  <pageSetup horizontalDpi="600" verticalDpi="600" orientation="portrait" paperSize="9" scale="88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="60" zoomScalePageLayoutView="0" workbookViewId="0" topLeftCell="A1">
      <selection activeCell="I7" sqref="I7"/>
    </sheetView>
  </sheetViews>
  <sheetFormatPr defaultColWidth="9.00390625" defaultRowHeight="12.75"/>
  <cols>
    <col min="1" max="1" width="5.75390625" style="12" customWidth="1"/>
    <col min="2" max="2" width="27.75390625" style="12" customWidth="1"/>
    <col min="3" max="3" width="65.625" style="12" customWidth="1"/>
    <col min="4" max="4" width="10.125" style="12" customWidth="1"/>
    <col min="5" max="5" width="8.875" style="12" customWidth="1"/>
    <col min="6" max="16384" width="9.125" style="12" customWidth="1"/>
  </cols>
  <sheetData>
    <row r="1" spans="1:5" ht="15.75" customHeight="1">
      <c r="A1" s="56"/>
      <c r="B1" s="56"/>
      <c r="C1" s="56"/>
      <c r="D1" s="56"/>
      <c r="E1" s="56" t="s">
        <v>511</v>
      </c>
    </row>
    <row r="2" spans="1:5" ht="15.75" customHeight="1">
      <c r="A2" s="56"/>
      <c r="B2" s="56"/>
      <c r="C2" s="56" t="s">
        <v>106</v>
      </c>
      <c r="D2" s="56"/>
      <c r="E2" s="56"/>
    </row>
    <row r="3" spans="1:5" ht="15.75" customHeight="1">
      <c r="A3" s="56"/>
      <c r="B3" s="56"/>
      <c r="C3" s="56"/>
      <c r="D3" s="56"/>
      <c r="E3" s="56" t="s">
        <v>567</v>
      </c>
    </row>
    <row r="4" spans="1:5" ht="15.75" customHeight="1">
      <c r="A4" s="56"/>
      <c r="B4" s="56"/>
      <c r="C4" s="56"/>
      <c r="D4" s="56"/>
      <c r="E4" s="56" t="s">
        <v>364</v>
      </c>
    </row>
    <row r="5" spans="1:5" ht="15.75" customHeight="1">
      <c r="A5" s="56"/>
      <c r="B5" s="56"/>
      <c r="C5" s="56" t="s">
        <v>110</v>
      </c>
      <c r="D5" s="56"/>
      <c r="E5" s="56"/>
    </row>
    <row r="6" spans="2:7" ht="15.75">
      <c r="B6" s="92"/>
      <c r="C6" s="56"/>
      <c r="G6" s="29"/>
    </row>
    <row r="7" spans="1:7" ht="22.5" customHeight="1">
      <c r="A7" s="209" t="s">
        <v>376</v>
      </c>
      <c r="B7" s="209"/>
      <c r="C7" s="209"/>
      <c r="D7" s="209"/>
      <c r="E7" s="209"/>
      <c r="G7" s="29"/>
    </row>
    <row r="8" spans="2:5" ht="12.75" customHeight="1">
      <c r="B8" s="30"/>
      <c r="C8" s="32"/>
      <c r="E8" s="56" t="s">
        <v>498</v>
      </c>
    </row>
    <row r="9" spans="1:5" ht="30" customHeight="1">
      <c r="A9" s="202" t="s">
        <v>568</v>
      </c>
      <c r="B9" s="202" t="s">
        <v>544</v>
      </c>
      <c r="C9" s="202" t="s">
        <v>165</v>
      </c>
      <c r="D9" s="202" t="s">
        <v>512</v>
      </c>
      <c r="E9" s="202"/>
    </row>
    <row r="10" spans="1:5" ht="21" customHeight="1">
      <c r="A10" s="202"/>
      <c r="B10" s="202"/>
      <c r="C10" s="202"/>
      <c r="D10" s="2">
        <v>2016</v>
      </c>
      <c r="E10" s="2">
        <v>2017</v>
      </c>
    </row>
    <row r="11" spans="1:5" ht="39.75" customHeight="1">
      <c r="A11" s="53"/>
      <c r="B11" s="42" t="s">
        <v>569</v>
      </c>
      <c r="C11" s="57" t="s">
        <v>570</v>
      </c>
      <c r="D11" s="99">
        <f>D12+D24+D26+D35+D44</f>
        <v>524.336</v>
      </c>
      <c r="E11" s="99">
        <f>E12+E24+E26+E35+E44</f>
        <v>542.425</v>
      </c>
    </row>
    <row r="12" spans="1:5" ht="30" customHeight="1">
      <c r="A12" s="53"/>
      <c r="B12" s="42" t="s">
        <v>571</v>
      </c>
      <c r="C12" s="57" t="s">
        <v>572</v>
      </c>
      <c r="D12" s="99">
        <f>D13</f>
        <v>57.43</v>
      </c>
      <c r="E12" s="99">
        <f>E13</f>
        <v>61.28</v>
      </c>
    </row>
    <row r="13" spans="1:5" ht="18.75" customHeight="1">
      <c r="A13" s="52">
        <v>182</v>
      </c>
      <c r="B13" s="100" t="s">
        <v>125</v>
      </c>
      <c r="C13" s="17" t="s">
        <v>573</v>
      </c>
      <c r="D13" s="101">
        <f>D14</f>
        <v>57.43</v>
      </c>
      <c r="E13" s="101">
        <f>E14</f>
        <v>61.28</v>
      </c>
    </row>
    <row r="14" spans="1:5" ht="78.75">
      <c r="A14" s="52">
        <v>182</v>
      </c>
      <c r="B14" s="187" t="s">
        <v>460</v>
      </c>
      <c r="C14" s="25" t="s">
        <v>622</v>
      </c>
      <c r="D14" s="101">
        <v>57.43</v>
      </c>
      <c r="E14" s="101">
        <v>61.28</v>
      </c>
    </row>
    <row r="15" spans="1:5" ht="110.25" hidden="1">
      <c r="A15" s="52">
        <v>182</v>
      </c>
      <c r="B15" s="187" t="s">
        <v>158</v>
      </c>
      <c r="C15" s="188" t="s">
        <v>623</v>
      </c>
      <c r="D15" s="101"/>
      <c r="E15" s="101"/>
    </row>
    <row r="16" spans="1:5" ht="47.25" hidden="1">
      <c r="A16" s="52">
        <v>182</v>
      </c>
      <c r="B16" s="187" t="s">
        <v>461</v>
      </c>
      <c r="C16" s="188" t="s">
        <v>624</v>
      </c>
      <c r="D16" s="101"/>
      <c r="E16" s="101"/>
    </row>
    <row r="17" spans="1:5" ht="94.5" hidden="1">
      <c r="A17" s="52">
        <v>182</v>
      </c>
      <c r="B17" s="187" t="s">
        <v>462</v>
      </c>
      <c r="C17" s="188" t="s">
        <v>625</v>
      </c>
      <c r="D17" s="101"/>
      <c r="E17" s="101"/>
    </row>
    <row r="18" spans="1:5" ht="48.75" customHeight="1" hidden="1">
      <c r="A18" s="53"/>
      <c r="B18" s="42" t="s">
        <v>159</v>
      </c>
      <c r="C18" s="57" t="s">
        <v>160</v>
      </c>
      <c r="D18" s="99">
        <f>D20+D21+D22+D23</f>
        <v>0</v>
      </c>
      <c r="E18" s="99">
        <f>E20+E21+E22+E23</f>
        <v>0</v>
      </c>
    </row>
    <row r="19" spans="1:5" ht="31.5" hidden="1">
      <c r="A19" s="53"/>
      <c r="B19" s="42" t="s">
        <v>384</v>
      </c>
      <c r="C19" s="25" t="s">
        <v>385</v>
      </c>
      <c r="D19" s="99"/>
      <c r="E19" s="99"/>
    </row>
    <row r="20" spans="1:5" ht="63" hidden="1">
      <c r="A20" s="52">
        <v>100</v>
      </c>
      <c r="B20" s="100" t="s">
        <v>161</v>
      </c>
      <c r="C20" s="144" t="s">
        <v>144</v>
      </c>
      <c r="D20" s="101">
        <v>0</v>
      </c>
      <c r="E20" s="101">
        <v>0</v>
      </c>
    </row>
    <row r="21" spans="1:5" ht="94.5" hidden="1">
      <c r="A21" s="52">
        <v>100</v>
      </c>
      <c r="B21" s="100" t="s">
        <v>162</v>
      </c>
      <c r="C21" s="144" t="s">
        <v>145</v>
      </c>
      <c r="D21" s="101">
        <v>0</v>
      </c>
      <c r="E21" s="101">
        <v>0</v>
      </c>
    </row>
    <row r="22" spans="1:5" ht="78.75" hidden="1">
      <c r="A22" s="52">
        <v>100</v>
      </c>
      <c r="B22" s="100" t="s">
        <v>163</v>
      </c>
      <c r="C22" s="144" t="s">
        <v>146</v>
      </c>
      <c r="D22" s="101">
        <v>0</v>
      </c>
      <c r="E22" s="101">
        <v>0</v>
      </c>
    </row>
    <row r="23" spans="1:5" ht="78.75" hidden="1">
      <c r="A23" s="52">
        <v>100</v>
      </c>
      <c r="B23" s="100" t="s">
        <v>164</v>
      </c>
      <c r="C23" s="144" t="s">
        <v>147</v>
      </c>
      <c r="D23" s="101">
        <v>0</v>
      </c>
      <c r="E23" s="101">
        <v>0</v>
      </c>
    </row>
    <row r="24" spans="1:5" ht="24.75" customHeight="1">
      <c r="A24" s="53"/>
      <c r="B24" s="42" t="s">
        <v>574</v>
      </c>
      <c r="C24" s="57" t="s">
        <v>575</v>
      </c>
      <c r="D24" s="99">
        <f>D25</f>
        <v>5.106</v>
      </c>
      <c r="E24" s="99">
        <f>E25</f>
        <v>5.445</v>
      </c>
    </row>
    <row r="25" spans="1:5" ht="20.25" customHeight="1">
      <c r="A25" s="52">
        <v>182</v>
      </c>
      <c r="B25" s="100" t="s">
        <v>463</v>
      </c>
      <c r="C25" s="17" t="s">
        <v>576</v>
      </c>
      <c r="D25" s="101">
        <v>5.106</v>
      </c>
      <c r="E25" s="101">
        <v>5.445</v>
      </c>
    </row>
    <row r="26" spans="1:5" ht="18" customHeight="1">
      <c r="A26" s="53"/>
      <c r="B26" s="42" t="s">
        <v>577</v>
      </c>
      <c r="C26" s="57" t="s">
        <v>578</v>
      </c>
      <c r="D26" s="99">
        <f>D27+D28+D29</f>
        <v>461.79999999999995</v>
      </c>
      <c r="E26" s="99">
        <f>E27+E28+E29</f>
        <v>475.7</v>
      </c>
    </row>
    <row r="27" spans="1:5" ht="54" customHeight="1">
      <c r="A27" s="52">
        <v>182</v>
      </c>
      <c r="B27" s="100" t="s">
        <v>579</v>
      </c>
      <c r="C27" s="17" t="s">
        <v>580</v>
      </c>
      <c r="D27" s="101">
        <v>30.4</v>
      </c>
      <c r="E27" s="101">
        <v>31.7</v>
      </c>
    </row>
    <row r="28" spans="1:5" ht="51" customHeight="1">
      <c r="A28" s="52">
        <v>182</v>
      </c>
      <c r="B28" s="100" t="s">
        <v>581</v>
      </c>
      <c r="C28" s="17" t="s">
        <v>582</v>
      </c>
      <c r="D28" s="101">
        <v>356.9</v>
      </c>
      <c r="E28" s="101">
        <v>367.3</v>
      </c>
    </row>
    <row r="29" spans="1:5" ht="71.25" customHeight="1">
      <c r="A29" s="52">
        <v>182</v>
      </c>
      <c r="B29" s="100" t="s">
        <v>583</v>
      </c>
      <c r="C29" s="17" t="s">
        <v>584</v>
      </c>
      <c r="D29" s="101">
        <v>74.5</v>
      </c>
      <c r="E29" s="101">
        <v>76.7</v>
      </c>
    </row>
    <row r="30" spans="1:5" ht="15.75" hidden="1">
      <c r="A30" s="4"/>
      <c r="B30" s="42" t="s">
        <v>585</v>
      </c>
      <c r="C30" s="57" t="s">
        <v>586</v>
      </c>
      <c r="D30" s="21">
        <f>D31+D32</f>
        <v>0</v>
      </c>
      <c r="E30" s="21">
        <f>E31+E32</f>
        <v>0</v>
      </c>
    </row>
    <row r="31" spans="1:5" ht="78.75" hidden="1">
      <c r="A31" s="4">
        <v>933</v>
      </c>
      <c r="B31" s="100" t="s">
        <v>587</v>
      </c>
      <c r="C31" s="17" t="s">
        <v>588</v>
      </c>
      <c r="D31" s="20"/>
      <c r="E31" s="4"/>
    </row>
    <row r="32" spans="1:5" ht="78.75" hidden="1">
      <c r="A32" s="4">
        <v>933</v>
      </c>
      <c r="B32" s="100" t="s">
        <v>589</v>
      </c>
      <c r="C32" s="17" t="s">
        <v>593</v>
      </c>
      <c r="D32" s="4"/>
      <c r="E32" s="4"/>
    </row>
    <row r="33" spans="1:5" ht="47.25" hidden="1">
      <c r="A33" s="4"/>
      <c r="B33" s="100" t="s">
        <v>594</v>
      </c>
      <c r="C33" s="17" t="s">
        <v>595</v>
      </c>
      <c r="D33" s="4">
        <f>D34</f>
        <v>0</v>
      </c>
      <c r="E33" s="4">
        <f>E34</f>
        <v>0</v>
      </c>
    </row>
    <row r="34" spans="1:5" ht="31.5" hidden="1">
      <c r="A34" s="4"/>
      <c r="B34" s="100" t="s">
        <v>596</v>
      </c>
      <c r="C34" s="17" t="s">
        <v>597</v>
      </c>
      <c r="D34" s="4"/>
      <c r="E34" s="4"/>
    </row>
    <row r="35" spans="1:5" ht="47.25" hidden="1">
      <c r="A35" s="4"/>
      <c r="B35" s="42" t="s">
        <v>598</v>
      </c>
      <c r="C35" s="57" t="s">
        <v>599</v>
      </c>
      <c r="D35" s="130">
        <f>D36+D37+D38+D39+D40</f>
        <v>0</v>
      </c>
      <c r="E35" s="130">
        <f>E36+E37+E38+E39+E40</f>
        <v>0</v>
      </c>
    </row>
    <row r="36" spans="1:5" ht="78.75" hidden="1">
      <c r="A36" s="52">
        <v>934</v>
      </c>
      <c r="B36" s="17" t="s">
        <v>481</v>
      </c>
      <c r="C36" s="102" t="s">
        <v>610</v>
      </c>
      <c r="D36" s="4"/>
      <c r="E36" s="4"/>
    </row>
    <row r="37" spans="1:5" ht="78.75" hidden="1">
      <c r="A37" s="52">
        <v>933</v>
      </c>
      <c r="B37" s="17" t="s">
        <v>611</v>
      </c>
      <c r="C37" s="102" t="s">
        <v>612</v>
      </c>
      <c r="D37" s="4"/>
      <c r="E37" s="4"/>
    </row>
    <row r="38" spans="1:5" ht="63" hidden="1">
      <c r="A38" s="52">
        <v>933</v>
      </c>
      <c r="B38" s="17" t="s">
        <v>613</v>
      </c>
      <c r="C38" s="17" t="s">
        <v>616</v>
      </c>
      <c r="D38" s="4">
        <v>0</v>
      </c>
      <c r="E38" s="4">
        <v>0</v>
      </c>
    </row>
    <row r="39" spans="1:5" ht="78.75" hidden="1">
      <c r="A39" s="52">
        <v>933</v>
      </c>
      <c r="B39" s="17" t="s">
        <v>617</v>
      </c>
      <c r="C39" s="48" t="s">
        <v>618</v>
      </c>
      <c r="D39" s="4"/>
      <c r="E39" s="4"/>
    </row>
    <row r="40" spans="1:5" ht="78.75" hidden="1">
      <c r="A40" s="52">
        <v>933</v>
      </c>
      <c r="B40" s="17" t="s">
        <v>619</v>
      </c>
      <c r="C40" s="48" t="s">
        <v>84</v>
      </c>
      <c r="D40" s="4"/>
      <c r="E40" s="4"/>
    </row>
    <row r="41" spans="1:5" ht="31.5" hidden="1">
      <c r="A41" s="52"/>
      <c r="B41" s="42" t="s">
        <v>85</v>
      </c>
      <c r="C41" s="57" t="s">
        <v>86</v>
      </c>
      <c r="D41" s="4">
        <f>D42+D43</f>
        <v>0</v>
      </c>
      <c r="E41" s="4">
        <f>E42+E43</f>
        <v>0</v>
      </c>
    </row>
    <row r="42" spans="1:5" ht="31.5" hidden="1">
      <c r="A42" s="52">
        <v>933</v>
      </c>
      <c r="B42" s="17" t="s">
        <v>87</v>
      </c>
      <c r="C42" s="22" t="s">
        <v>88</v>
      </c>
      <c r="D42" s="4"/>
      <c r="E42" s="4"/>
    </row>
    <row r="43" spans="1:5" ht="15.75" hidden="1">
      <c r="A43" s="52">
        <v>933</v>
      </c>
      <c r="B43" s="17" t="s">
        <v>89</v>
      </c>
      <c r="C43" s="22" t="s">
        <v>90</v>
      </c>
      <c r="D43" s="4"/>
      <c r="E43" s="4"/>
    </row>
    <row r="44" spans="1:5" ht="31.5" hidden="1">
      <c r="A44" s="53"/>
      <c r="B44" s="42" t="s">
        <v>91</v>
      </c>
      <c r="C44" s="57" t="s">
        <v>92</v>
      </c>
      <c r="D44" s="130">
        <f>D45+D46+D47+D48+D49</f>
        <v>0</v>
      </c>
      <c r="E44" s="130">
        <f>E45+E46+E47+E48+E49</f>
        <v>0</v>
      </c>
    </row>
    <row r="45" spans="1:5" ht="78.75" hidden="1">
      <c r="A45" s="52"/>
      <c r="B45" s="17" t="s">
        <v>93</v>
      </c>
      <c r="C45" s="22" t="s">
        <v>123</v>
      </c>
      <c r="D45" s="4"/>
      <c r="E45" s="4"/>
    </row>
    <row r="46" spans="1:5" ht="94.5" hidden="1">
      <c r="A46" s="52">
        <v>933</v>
      </c>
      <c r="B46" s="17" t="s">
        <v>124</v>
      </c>
      <c r="C46" s="22" t="s">
        <v>132</v>
      </c>
      <c r="D46" s="4"/>
      <c r="E46" s="4"/>
    </row>
    <row r="47" spans="1:5" ht="47.25" hidden="1">
      <c r="A47" s="52"/>
      <c r="B47" s="17" t="s">
        <v>133</v>
      </c>
      <c r="C47" s="22" t="s">
        <v>134</v>
      </c>
      <c r="D47" s="4"/>
      <c r="E47" s="4"/>
    </row>
    <row r="48" spans="1:5" ht="47.25" hidden="1">
      <c r="A48" s="52"/>
      <c r="B48" s="17" t="s">
        <v>135</v>
      </c>
      <c r="C48" s="22" t="s">
        <v>136</v>
      </c>
      <c r="D48" s="4"/>
      <c r="E48" s="4"/>
    </row>
    <row r="49" spans="1:5" ht="47.25" hidden="1">
      <c r="A49" s="52">
        <v>934</v>
      </c>
      <c r="B49" s="103" t="s">
        <v>137</v>
      </c>
      <c r="C49" s="22" t="s">
        <v>138</v>
      </c>
      <c r="D49" s="4"/>
      <c r="E49" s="4"/>
    </row>
    <row r="50" spans="1:5" ht="15.75" hidden="1">
      <c r="A50" s="52"/>
      <c r="B50" s="42" t="s">
        <v>139</v>
      </c>
      <c r="C50" s="57" t="s">
        <v>140</v>
      </c>
      <c r="D50" s="4">
        <f>D51+D52+D53+D54</f>
        <v>0</v>
      </c>
      <c r="E50" s="4">
        <f>E51+E52+E53+E54</f>
        <v>0</v>
      </c>
    </row>
    <row r="51" spans="1:5" ht="47.25" hidden="1">
      <c r="A51" s="52"/>
      <c r="B51" s="17" t="s">
        <v>141</v>
      </c>
      <c r="C51" s="22" t="s">
        <v>142</v>
      </c>
      <c r="D51" s="4"/>
      <c r="E51" s="4"/>
    </row>
    <row r="52" spans="1:5" ht="47.25" hidden="1">
      <c r="A52" s="52"/>
      <c r="B52" s="17" t="s">
        <v>143</v>
      </c>
      <c r="C52" s="22" t="s">
        <v>148</v>
      </c>
      <c r="D52" s="4"/>
      <c r="E52" s="4"/>
    </row>
    <row r="53" spans="1:5" ht="47.25" hidden="1">
      <c r="A53" s="52">
        <v>933</v>
      </c>
      <c r="B53" s="17" t="s">
        <v>149</v>
      </c>
      <c r="C53" s="22" t="s">
        <v>386</v>
      </c>
      <c r="D53" s="4"/>
      <c r="E53" s="4"/>
    </row>
    <row r="54" spans="1:5" ht="47.25" hidden="1">
      <c r="A54" s="52">
        <v>933</v>
      </c>
      <c r="B54" s="17" t="s">
        <v>150</v>
      </c>
      <c r="C54" s="22" t="s">
        <v>151</v>
      </c>
      <c r="D54" s="4"/>
      <c r="E54" s="4"/>
    </row>
    <row r="55" spans="1:5" ht="15.75" hidden="1">
      <c r="A55" s="52"/>
      <c r="B55" s="42" t="s">
        <v>152</v>
      </c>
      <c r="C55" s="57" t="s">
        <v>153</v>
      </c>
      <c r="D55" s="4">
        <f>D56+D57</f>
        <v>0</v>
      </c>
      <c r="E55" s="4">
        <f>E56+E57</f>
        <v>0</v>
      </c>
    </row>
    <row r="56" spans="1:5" ht="31.5" hidden="1">
      <c r="A56" s="52">
        <v>933</v>
      </c>
      <c r="B56" s="17" t="s">
        <v>154</v>
      </c>
      <c r="C56" s="22" t="s">
        <v>155</v>
      </c>
      <c r="D56" s="4"/>
      <c r="E56" s="4"/>
    </row>
    <row r="57" spans="1:5" ht="15.75" hidden="1">
      <c r="A57" s="52">
        <v>933</v>
      </c>
      <c r="B57" s="17" t="s">
        <v>156</v>
      </c>
      <c r="C57" s="22" t="s">
        <v>157</v>
      </c>
      <c r="D57" s="4"/>
      <c r="E57" s="4"/>
    </row>
    <row r="58" ht="15.75">
      <c r="D58" s="114"/>
    </row>
  </sheetData>
  <sheetProtection/>
  <mergeCells count="5">
    <mergeCell ref="A7:E7"/>
    <mergeCell ref="A9:A10"/>
    <mergeCell ref="B9:B10"/>
    <mergeCell ref="C9:C10"/>
    <mergeCell ref="D9:E9"/>
  </mergeCells>
  <hyperlinks>
    <hyperlink ref="C15" r:id="rId1" display="consultantplus://offline/ref=92F5D29D0FB3D71C5D1C454527EE4389878EB1C4D79F353132ED9C017E88210999D76E84DC63015CC"/>
    <hyperlink ref="C16" r:id="rId2" display="consultantplus://offline/ref=92F5D29D0FB3D71C5D1C454527EE4389878EB1C4D79F353132ED9C017E88210999D76E86DC6311410D5FC"/>
    <hyperlink ref="C17" r:id="rId3" display="consultantplus://offline/ref=92F5D29D0FB3D71C5D1C454527EE4389878EB1C4D79F353132ED9C017E88210999D76E82D96A0157C"/>
  </hyperlinks>
  <printOptions/>
  <pageMargins left="0.63" right="0.35" top="1" bottom="1" header="0.5" footer="0.5"/>
  <pageSetup horizontalDpi="600" verticalDpi="600" orientation="portrait" paperSize="9" scale="80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60" zoomScalePageLayoutView="0" workbookViewId="0" topLeftCell="A1">
      <selection activeCell="J12" sqref="J12"/>
    </sheetView>
  </sheetViews>
  <sheetFormatPr defaultColWidth="9.00390625" defaultRowHeight="12.75"/>
  <cols>
    <col min="1" max="1" width="6.875" style="12" customWidth="1"/>
    <col min="2" max="2" width="26.125" style="12" customWidth="1"/>
    <col min="3" max="3" width="54.25390625" style="12" customWidth="1"/>
    <col min="4" max="4" width="10.125" style="12" customWidth="1"/>
    <col min="5" max="16384" width="9.125" style="12" customWidth="1"/>
  </cols>
  <sheetData>
    <row r="1" ht="15.75">
      <c r="D1" s="56" t="s">
        <v>497</v>
      </c>
    </row>
    <row r="2" spans="2:4" ht="15.75">
      <c r="B2" s="12" t="s">
        <v>106</v>
      </c>
      <c r="D2" s="56"/>
    </row>
    <row r="3" ht="15.75">
      <c r="D3" s="56" t="s">
        <v>567</v>
      </c>
    </row>
    <row r="4" spans="2:4" ht="15.75">
      <c r="B4" s="29"/>
      <c r="D4" s="56" t="s">
        <v>364</v>
      </c>
    </row>
    <row r="5" spans="2:4" ht="15.75">
      <c r="B5" s="91"/>
      <c r="C5" s="12" t="s">
        <v>110</v>
      </c>
      <c r="D5" s="56"/>
    </row>
    <row r="6" spans="1:4" ht="12.75" customHeight="1">
      <c r="A6" s="93"/>
      <c r="B6" s="93"/>
      <c r="C6" s="93"/>
      <c r="D6" s="93"/>
    </row>
    <row r="7" spans="1:4" ht="18.75" customHeight="1">
      <c r="A7" s="209" t="s">
        <v>375</v>
      </c>
      <c r="B7" s="209"/>
      <c r="C7" s="209"/>
      <c r="D7" s="209"/>
    </row>
    <row r="8" spans="2:4" ht="15.75">
      <c r="B8" s="30"/>
      <c r="C8" s="32"/>
      <c r="D8" s="56" t="s">
        <v>498</v>
      </c>
    </row>
    <row r="9" spans="1:4" ht="31.5">
      <c r="A9" s="2" t="s">
        <v>506</v>
      </c>
      <c r="B9" s="2" t="s">
        <v>507</v>
      </c>
      <c r="C9" s="2" t="s">
        <v>165</v>
      </c>
      <c r="D9" s="2" t="s">
        <v>170</v>
      </c>
    </row>
    <row r="10" spans="1:4" ht="15.75">
      <c r="A10" s="53">
        <v>933</v>
      </c>
      <c r="B10" s="104" t="s">
        <v>126</v>
      </c>
      <c r="C10" s="42" t="s">
        <v>127</v>
      </c>
      <c r="D10" s="18">
        <f>D11</f>
        <v>3508.1</v>
      </c>
    </row>
    <row r="11" spans="1:4" ht="53.25" customHeight="1">
      <c r="A11" s="53">
        <v>933</v>
      </c>
      <c r="B11" s="104" t="s">
        <v>499</v>
      </c>
      <c r="C11" s="42" t="s">
        <v>500</v>
      </c>
      <c r="D11" s="18">
        <f>D12+D15+D18+D21</f>
        <v>3508.1</v>
      </c>
    </row>
    <row r="12" spans="1:4" ht="39" customHeight="1">
      <c r="A12" s="52">
        <v>933</v>
      </c>
      <c r="B12" s="100" t="s">
        <v>501</v>
      </c>
      <c r="C12" s="100" t="s">
        <v>82</v>
      </c>
      <c r="D12" s="19">
        <v>6</v>
      </c>
    </row>
    <row r="13" spans="1:4" ht="15.75" hidden="1">
      <c r="A13" s="52"/>
      <c r="B13" s="100" t="s">
        <v>509</v>
      </c>
      <c r="C13" s="100"/>
      <c r="D13" s="49"/>
    </row>
    <row r="14" spans="1:4" ht="15.75" hidden="1">
      <c r="A14" s="52"/>
      <c r="B14" s="100"/>
      <c r="C14" s="100"/>
      <c r="D14" s="2"/>
    </row>
    <row r="15" spans="1:4" ht="31.5" customHeight="1" hidden="1">
      <c r="A15" s="52"/>
      <c r="B15" s="100" t="s">
        <v>502</v>
      </c>
      <c r="C15" s="100" t="s">
        <v>508</v>
      </c>
      <c r="D15" s="19">
        <f>SUM(D16:D17)</f>
        <v>0</v>
      </c>
    </row>
    <row r="16" spans="1:4" ht="15.75" hidden="1">
      <c r="A16" s="52"/>
      <c r="B16" s="100" t="s">
        <v>509</v>
      </c>
      <c r="C16" s="100"/>
      <c r="D16" s="2"/>
    </row>
    <row r="17" spans="1:4" ht="15.75" hidden="1">
      <c r="A17" s="52"/>
      <c r="B17" s="100"/>
      <c r="C17" s="100"/>
      <c r="D17" s="2"/>
    </row>
    <row r="18" spans="1:4" ht="35.25" customHeight="1">
      <c r="A18" s="53">
        <v>933</v>
      </c>
      <c r="B18" s="42" t="s">
        <v>503</v>
      </c>
      <c r="C18" s="42" t="s">
        <v>83</v>
      </c>
      <c r="D18" s="18">
        <f>SUM(D19:D20)</f>
        <v>73.5</v>
      </c>
    </row>
    <row r="19" spans="1:4" ht="47.25">
      <c r="A19" s="52">
        <v>933</v>
      </c>
      <c r="B19" s="100" t="s">
        <v>128</v>
      </c>
      <c r="C19" s="100" t="s">
        <v>129</v>
      </c>
      <c r="D19" s="49">
        <v>73.5</v>
      </c>
    </row>
    <row r="20" spans="1:4" ht="15.75" hidden="1">
      <c r="A20" s="52"/>
      <c r="B20" s="100"/>
      <c r="C20" s="100"/>
      <c r="D20" s="2"/>
    </row>
    <row r="21" spans="1:4" ht="38.25" customHeight="1">
      <c r="A21" s="53">
        <v>933</v>
      </c>
      <c r="B21" s="42" t="s">
        <v>606</v>
      </c>
      <c r="C21" s="42" t="s">
        <v>607</v>
      </c>
      <c r="D21" s="18">
        <f>SUM(D22:D22)</f>
        <v>3428.6</v>
      </c>
    </row>
    <row r="22" spans="1:4" ht="31.5">
      <c r="A22" s="52">
        <v>933</v>
      </c>
      <c r="B22" s="100" t="s">
        <v>602</v>
      </c>
      <c r="C22" s="100" t="s">
        <v>601</v>
      </c>
      <c r="D22" s="131">
        <v>3428.6</v>
      </c>
    </row>
    <row r="23" ht="15.75">
      <c r="D23" s="114">
        <f>D10+'пр.4,'!D10</f>
        <v>4016.712</v>
      </c>
    </row>
  </sheetData>
  <sheetProtection/>
  <mergeCells count="1">
    <mergeCell ref="A7:D7"/>
  </mergeCells>
  <printOptions/>
  <pageMargins left="0.49" right="0.29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zoomScalePageLayoutView="0" workbookViewId="0" topLeftCell="A1">
      <selection activeCell="J11" sqref="J11"/>
    </sheetView>
  </sheetViews>
  <sheetFormatPr defaultColWidth="9.00390625" defaultRowHeight="12.75"/>
  <cols>
    <col min="1" max="1" width="6.875" style="12" customWidth="1"/>
    <col min="2" max="2" width="26.75390625" style="12" customWidth="1"/>
    <col min="3" max="3" width="57.125" style="12" customWidth="1"/>
    <col min="4" max="5" width="10.875" style="12" customWidth="1"/>
    <col min="6" max="16384" width="9.125" style="12" customWidth="1"/>
  </cols>
  <sheetData>
    <row r="1" spans="4:5" ht="15.75">
      <c r="D1" s="56"/>
      <c r="E1" s="56" t="s">
        <v>541</v>
      </c>
    </row>
    <row r="2" spans="3:5" ht="15.75">
      <c r="C2" s="12" t="s">
        <v>111</v>
      </c>
      <c r="D2" s="56"/>
      <c r="E2" s="56"/>
    </row>
    <row r="3" spans="4:5" ht="15.75">
      <c r="D3" s="56"/>
      <c r="E3" s="56" t="s">
        <v>567</v>
      </c>
    </row>
    <row r="4" spans="2:5" ht="15.75">
      <c r="B4" s="29"/>
      <c r="D4" s="56"/>
      <c r="E4" s="56" t="s">
        <v>364</v>
      </c>
    </row>
    <row r="5" spans="2:5" ht="15.75">
      <c r="B5" s="91"/>
      <c r="C5" s="12" t="s">
        <v>112</v>
      </c>
      <c r="D5" s="56"/>
      <c r="E5" s="56"/>
    </row>
    <row r="6" spans="1:7" ht="12.75" customHeight="1">
      <c r="A6" s="93"/>
      <c r="B6" s="93"/>
      <c r="C6" s="93"/>
      <c r="D6" s="93"/>
      <c r="G6" s="29"/>
    </row>
    <row r="7" spans="1:5" ht="20.25" customHeight="1">
      <c r="A7" s="209" t="s">
        <v>374</v>
      </c>
      <c r="B7" s="209"/>
      <c r="C7" s="209"/>
      <c r="D7" s="209"/>
      <c r="E7" s="209"/>
    </row>
    <row r="8" spans="1:5" ht="15" customHeight="1">
      <c r="A8" s="65"/>
      <c r="B8" s="65"/>
      <c r="C8" s="65"/>
      <c r="D8" s="65"/>
      <c r="E8" s="65"/>
    </row>
    <row r="9" spans="2:5" ht="15.75">
      <c r="B9" s="30"/>
      <c r="C9" s="32"/>
      <c r="E9" s="56" t="s">
        <v>498</v>
      </c>
    </row>
    <row r="10" spans="1:5" ht="15.75">
      <c r="A10" s="202" t="s">
        <v>506</v>
      </c>
      <c r="B10" s="202" t="s">
        <v>513</v>
      </c>
      <c r="C10" s="202" t="s">
        <v>165</v>
      </c>
      <c r="D10" s="218" t="s">
        <v>512</v>
      </c>
      <c r="E10" s="218"/>
    </row>
    <row r="11" spans="1:5" ht="30" customHeight="1">
      <c r="A11" s="202"/>
      <c r="B11" s="202"/>
      <c r="C11" s="202"/>
      <c r="D11" s="24">
        <v>2016</v>
      </c>
      <c r="E11" s="24">
        <v>2017</v>
      </c>
    </row>
    <row r="12" spans="1:5" ht="30" customHeight="1">
      <c r="A12" s="53">
        <v>933</v>
      </c>
      <c r="B12" s="104" t="s">
        <v>126</v>
      </c>
      <c r="C12" s="42" t="s">
        <v>127</v>
      </c>
      <c r="D12" s="18">
        <f>D13</f>
        <v>3509.2</v>
      </c>
      <c r="E12" s="140">
        <f>E13</f>
        <v>3328.2999999999997</v>
      </c>
    </row>
    <row r="13" spans="1:5" ht="51.75" customHeight="1">
      <c r="A13" s="53">
        <v>933</v>
      </c>
      <c r="B13" s="104" t="s">
        <v>499</v>
      </c>
      <c r="C13" s="42" t="s">
        <v>500</v>
      </c>
      <c r="D13" s="18">
        <f>D14+D17+D21+D24</f>
        <v>3509.2</v>
      </c>
      <c r="E13" s="18">
        <f>E14+E17+E21+E24</f>
        <v>3328.2999999999997</v>
      </c>
    </row>
    <row r="14" spans="1:5" ht="45" customHeight="1">
      <c r="A14" s="52">
        <v>933</v>
      </c>
      <c r="B14" s="100" t="s">
        <v>501</v>
      </c>
      <c r="C14" s="100" t="s">
        <v>82</v>
      </c>
      <c r="D14" s="19">
        <v>6.1</v>
      </c>
      <c r="E14" s="19">
        <v>6.5</v>
      </c>
    </row>
    <row r="15" spans="1:5" ht="15.75" hidden="1">
      <c r="A15" s="52"/>
      <c r="B15" s="100" t="s">
        <v>509</v>
      </c>
      <c r="C15" s="100"/>
      <c r="D15" s="49"/>
      <c r="E15" s="49"/>
    </row>
    <row r="16" spans="1:5" ht="15.75" hidden="1">
      <c r="A16" s="52"/>
      <c r="B16" s="100"/>
      <c r="C16" s="100"/>
      <c r="D16" s="2"/>
      <c r="E16" s="2"/>
    </row>
    <row r="17" spans="1:5" ht="42.75" customHeight="1">
      <c r="A17" s="53">
        <v>933</v>
      </c>
      <c r="B17" s="42" t="s">
        <v>503</v>
      </c>
      <c r="C17" s="42" t="s">
        <v>83</v>
      </c>
      <c r="D17" s="18">
        <f>D18</f>
        <v>74.5</v>
      </c>
      <c r="E17" s="18">
        <f>E18</f>
        <v>71.1</v>
      </c>
    </row>
    <row r="18" spans="1:5" ht="59.25" customHeight="1">
      <c r="A18" s="52">
        <v>933</v>
      </c>
      <c r="B18" s="100" t="s">
        <v>128</v>
      </c>
      <c r="C18" s="100" t="s">
        <v>129</v>
      </c>
      <c r="D18" s="19">
        <v>74.5</v>
      </c>
      <c r="E18" s="19">
        <v>71.1</v>
      </c>
    </row>
    <row r="19" spans="1:5" ht="28.5" customHeight="1">
      <c r="A19" s="53">
        <v>933</v>
      </c>
      <c r="B19" s="42" t="s">
        <v>606</v>
      </c>
      <c r="C19" s="42" t="s">
        <v>607</v>
      </c>
      <c r="D19" s="18">
        <f>D24</f>
        <v>3428.6</v>
      </c>
      <c r="E19" s="18">
        <f>E24</f>
        <v>3250.7</v>
      </c>
    </row>
    <row r="20" spans="1:5" ht="78.75" hidden="1">
      <c r="A20" s="52">
        <v>933</v>
      </c>
      <c r="B20" s="100" t="s">
        <v>130</v>
      </c>
      <c r="C20" s="100" t="s">
        <v>131</v>
      </c>
      <c r="D20" s="2"/>
      <c r="E20" s="2"/>
    </row>
    <row r="21" spans="1:5" ht="36.75" customHeight="1" hidden="1">
      <c r="A21" s="53">
        <v>933</v>
      </c>
      <c r="B21" s="42" t="s">
        <v>504</v>
      </c>
      <c r="C21" s="42" t="s">
        <v>510</v>
      </c>
      <c r="D21" s="19">
        <f>SUM(D22:D23)</f>
        <v>0</v>
      </c>
      <c r="E21" s="19">
        <f>SUM(E22:E23)</f>
        <v>0</v>
      </c>
    </row>
    <row r="22" spans="1:5" ht="78.75" hidden="1">
      <c r="A22" s="52">
        <v>933</v>
      </c>
      <c r="B22" s="100" t="s">
        <v>130</v>
      </c>
      <c r="C22" s="100" t="s">
        <v>131</v>
      </c>
      <c r="D22" s="49"/>
      <c r="E22" s="49"/>
    </row>
    <row r="23" spans="1:5" ht="31.5" hidden="1">
      <c r="A23" s="53">
        <v>933</v>
      </c>
      <c r="B23" s="42" t="s">
        <v>504</v>
      </c>
      <c r="C23" s="42" t="s">
        <v>510</v>
      </c>
      <c r="D23" s="2"/>
      <c r="E23" s="2"/>
    </row>
    <row r="24" spans="1:5" ht="43.5" customHeight="1">
      <c r="A24" s="52">
        <v>933</v>
      </c>
      <c r="B24" s="100" t="s">
        <v>602</v>
      </c>
      <c r="C24" s="100" t="s">
        <v>601</v>
      </c>
      <c r="D24" s="19">
        <v>3428.6</v>
      </c>
      <c r="E24" s="19">
        <v>3250.7</v>
      </c>
    </row>
    <row r="25" spans="1:5" ht="15.75" hidden="1">
      <c r="A25" s="4"/>
      <c r="B25" s="17" t="s">
        <v>509</v>
      </c>
      <c r="C25" s="22"/>
      <c r="D25" s="4"/>
      <c r="E25" s="4"/>
    </row>
    <row r="26" spans="1:5" ht="8.25" customHeight="1" hidden="1">
      <c r="A26" s="4"/>
      <c r="B26" s="17"/>
      <c r="C26" s="22"/>
      <c r="D26" s="4"/>
      <c r="E26" s="4"/>
    </row>
    <row r="27" spans="4:5" ht="15.75">
      <c r="D27" s="114">
        <f>D12+'пр.5.'!D11</f>
        <v>4033.536</v>
      </c>
      <c r="E27" s="114">
        <f>E12+'пр.5.'!E11</f>
        <v>3870.7249999999995</v>
      </c>
    </row>
  </sheetData>
  <sheetProtection/>
  <mergeCells count="5">
    <mergeCell ref="A7:E7"/>
    <mergeCell ref="A10:A11"/>
    <mergeCell ref="B10:B11"/>
    <mergeCell ref="C10:C11"/>
    <mergeCell ref="D10:E10"/>
  </mergeCells>
  <printOptions/>
  <pageMargins left="0.5" right="0.3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3"/>
  <sheetViews>
    <sheetView view="pageBreakPreview" zoomScale="60" zoomScalePageLayoutView="0" workbookViewId="0" topLeftCell="A1">
      <selection activeCell="K9" sqref="K9"/>
    </sheetView>
  </sheetViews>
  <sheetFormatPr defaultColWidth="9.00390625" defaultRowHeight="12.75"/>
  <cols>
    <col min="1" max="1" width="52.625" style="11" customWidth="1"/>
    <col min="2" max="3" width="7.00390625" style="12" customWidth="1"/>
    <col min="4" max="4" width="14.25390625" style="12" customWidth="1"/>
    <col min="5" max="5" width="6.875" style="12" customWidth="1"/>
    <col min="6" max="6" width="14.25390625" style="12" customWidth="1"/>
    <col min="7" max="16384" width="9.125" style="12" customWidth="1"/>
  </cols>
  <sheetData>
    <row r="1" ht="18.75" customHeight="1">
      <c r="F1" s="56" t="s">
        <v>542</v>
      </c>
    </row>
    <row r="2" spans="2:6" ht="15.75">
      <c r="B2" s="12" t="s">
        <v>113</v>
      </c>
      <c r="F2" s="56"/>
    </row>
    <row r="3" ht="15.75">
      <c r="F3" s="56" t="s">
        <v>567</v>
      </c>
    </row>
    <row r="4" ht="15.75">
      <c r="F4" s="56" t="s">
        <v>364</v>
      </c>
    </row>
    <row r="5" spans="4:6" ht="15.75">
      <c r="D5" s="12" t="s">
        <v>114</v>
      </c>
      <c r="E5" s="12" t="s">
        <v>115</v>
      </c>
      <c r="F5" s="56"/>
    </row>
    <row r="7" spans="1:6" ht="54" customHeight="1">
      <c r="A7" s="219" t="s">
        <v>373</v>
      </c>
      <c r="B7" s="219"/>
      <c r="C7" s="219"/>
      <c r="D7" s="219"/>
      <c r="E7" s="219"/>
      <c r="F7" s="219"/>
    </row>
    <row r="8" spans="1:6" ht="15.75">
      <c r="A8" s="220"/>
      <c r="B8" s="220"/>
      <c r="C8" s="220"/>
      <c r="D8" s="220"/>
      <c r="E8" s="220"/>
      <c r="F8" s="220"/>
    </row>
    <row r="9" ht="15.75">
      <c r="F9" s="56" t="s">
        <v>498</v>
      </c>
    </row>
    <row r="10" spans="1:6" ht="63" customHeight="1">
      <c r="A10" s="35" t="s">
        <v>165</v>
      </c>
      <c r="B10" s="35" t="s">
        <v>166</v>
      </c>
      <c r="C10" s="35" t="s">
        <v>514</v>
      </c>
      <c r="D10" s="35" t="s">
        <v>168</v>
      </c>
      <c r="E10" s="35" t="s">
        <v>515</v>
      </c>
      <c r="F10" s="110" t="s">
        <v>170</v>
      </c>
    </row>
    <row r="11" spans="1:6" ht="15.75">
      <c r="A11" s="39" t="s">
        <v>517</v>
      </c>
      <c r="B11" s="158" t="s">
        <v>172</v>
      </c>
      <c r="C11" s="158"/>
      <c r="D11" s="158"/>
      <c r="E11" s="158"/>
      <c r="F11" s="138">
        <f>F12+F17+F30+F57+F68+F79</f>
        <v>1731</v>
      </c>
    </row>
    <row r="12" spans="1:6" s="28" customFormat="1" ht="47.25">
      <c r="A12" s="106" t="s">
        <v>518</v>
      </c>
      <c r="B12" s="159" t="s">
        <v>172</v>
      </c>
      <c r="C12" s="159" t="s">
        <v>173</v>
      </c>
      <c r="D12" s="159"/>
      <c r="E12" s="159"/>
      <c r="F12" s="139">
        <f>F13</f>
        <v>542.8</v>
      </c>
    </row>
    <row r="13" spans="1:6" ht="47.25">
      <c r="A13" s="7" t="s">
        <v>278</v>
      </c>
      <c r="B13" s="55" t="s">
        <v>172</v>
      </c>
      <c r="C13" s="55" t="s">
        <v>173</v>
      </c>
      <c r="D13" s="53" t="s">
        <v>274</v>
      </c>
      <c r="E13" s="55"/>
      <c r="F13" s="86">
        <f>F14</f>
        <v>542.8</v>
      </c>
    </row>
    <row r="14" spans="1:6" ht="47.25">
      <c r="A14" s="107" t="s">
        <v>347</v>
      </c>
      <c r="B14" s="54" t="s">
        <v>172</v>
      </c>
      <c r="C14" s="54" t="s">
        <v>173</v>
      </c>
      <c r="D14" s="52" t="s">
        <v>275</v>
      </c>
      <c r="E14" s="54"/>
      <c r="F14" s="85">
        <f>F15</f>
        <v>542.8</v>
      </c>
    </row>
    <row r="15" spans="1:6" ht="78.75">
      <c r="A15" s="23" t="s">
        <v>288</v>
      </c>
      <c r="B15" s="54" t="s">
        <v>172</v>
      </c>
      <c r="C15" s="54" t="s">
        <v>173</v>
      </c>
      <c r="D15" s="52" t="s">
        <v>275</v>
      </c>
      <c r="E15" s="54" t="s">
        <v>286</v>
      </c>
      <c r="F15" s="85">
        <f>F16</f>
        <v>542.8</v>
      </c>
    </row>
    <row r="16" spans="1:6" ht="31.5">
      <c r="A16" s="23" t="s">
        <v>289</v>
      </c>
      <c r="B16" s="54" t="s">
        <v>172</v>
      </c>
      <c r="C16" s="54" t="s">
        <v>173</v>
      </c>
      <c r="D16" s="52" t="s">
        <v>275</v>
      </c>
      <c r="E16" s="54" t="s">
        <v>287</v>
      </c>
      <c r="F16" s="85">
        <f>'пр.10,'!H16</f>
        <v>542.8</v>
      </c>
    </row>
    <row r="17" spans="1:6" s="28" customFormat="1" ht="63" hidden="1">
      <c r="A17" s="106" t="s">
        <v>519</v>
      </c>
      <c r="B17" s="159" t="s">
        <v>172</v>
      </c>
      <c r="C17" s="159" t="s">
        <v>175</v>
      </c>
      <c r="D17" s="159"/>
      <c r="E17" s="159"/>
      <c r="F17" s="139">
        <f>F18</f>
        <v>0</v>
      </c>
    </row>
    <row r="18" spans="1:6" ht="47.25" hidden="1">
      <c r="A18" s="7" t="s">
        <v>278</v>
      </c>
      <c r="B18" s="55" t="s">
        <v>172</v>
      </c>
      <c r="C18" s="55" t="s">
        <v>175</v>
      </c>
      <c r="D18" s="55" t="s">
        <v>274</v>
      </c>
      <c r="E18" s="55"/>
      <c r="F18" s="86">
        <f>F19+F22+F25</f>
        <v>0</v>
      </c>
    </row>
    <row r="19" spans="1:6" ht="31.5" hidden="1">
      <c r="A19" s="108" t="s">
        <v>440</v>
      </c>
      <c r="B19" s="54" t="s">
        <v>172</v>
      </c>
      <c r="C19" s="54" t="s">
        <v>175</v>
      </c>
      <c r="D19" s="54" t="s">
        <v>345</v>
      </c>
      <c r="E19" s="54"/>
      <c r="F19" s="85">
        <f>F20</f>
        <v>0</v>
      </c>
    </row>
    <row r="20" spans="1:6" ht="78.75" hidden="1">
      <c r="A20" s="23" t="s">
        <v>288</v>
      </c>
      <c r="B20" s="54" t="s">
        <v>172</v>
      </c>
      <c r="C20" s="54" t="s">
        <v>175</v>
      </c>
      <c r="D20" s="54" t="s">
        <v>345</v>
      </c>
      <c r="E20" s="54" t="s">
        <v>286</v>
      </c>
      <c r="F20" s="85">
        <f>F21</f>
        <v>0</v>
      </c>
    </row>
    <row r="21" spans="1:6" ht="31.5" hidden="1">
      <c r="A21" s="23" t="s">
        <v>289</v>
      </c>
      <c r="B21" s="54" t="s">
        <v>172</v>
      </c>
      <c r="C21" s="54" t="s">
        <v>175</v>
      </c>
      <c r="D21" s="54" t="s">
        <v>345</v>
      </c>
      <c r="E21" s="54" t="s">
        <v>287</v>
      </c>
      <c r="F21" s="85">
        <v>0</v>
      </c>
    </row>
    <row r="22" spans="1:6" ht="47.25" hidden="1">
      <c r="A22" s="10" t="s">
        <v>348</v>
      </c>
      <c r="B22" s="54" t="s">
        <v>172</v>
      </c>
      <c r="C22" s="54" t="s">
        <v>175</v>
      </c>
      <c r="D22" s="54" t="s">
        <v>328</v>
      </c>
      <c r="E22" s="54"/>
      <c r="F22" s="85">
        <f>F23</f>
        <v>0</v>
      </c>
    </row>
    <row r="23" spans="1:6" ht="78.75" hidden="1">
      <c r="A23" s="23" t="s">
        <v>288</v>
      </c>
      <c r="B23" s="54" t="s">
        <v>172</v>
      </c>
      <c r="C23" s="54" t="s">
        <v>175</v>
      </c>
      <c r="D23" s="54" t="s">
        <v>328</v>
      </c>
      <c r="E23" s="54" t="s">
        <v>286</v>
      </c>
      <c r="F23" s="85">
        <f>F24</f>
        <v>0</v>
      </c>
    </row>
    <row r="24" spans="1:6" ht="31.5" hidden="1">
      <c r="A24" s="23" t="s">
        <v>289</v>
      </c>
      <c r="B24" s="54" t="s">
        <v>172</v>
      </c>
      <c r="C24" s="54" t="s">
        <v>175</v>
      </c>
      <c r="D24" s="54" t="s">
        <v>328</v>
      </c>
      <c r="E24" s="54" t="s">
        <v>287</v>
      </c>
      <c r="F24" s="85">
        <v>0</v>
      </c>
    </row>
    <row r="25" spans="1:6" ht="31.5" hidden="1">
      <c r="A25" s="10" t="s">
        <v>350</v>
      </c>
      <c r="B25" s="54" t="s">
        <v>172</v>
      </c>
      <c r="C25" s="54" t="s">
        <v>175</v>
      </c>
      <c r="D25" s="54" t="s">
        <v>349</v>
      </c>
      <c r="E25" s="54"/>
      <c r="F25" s="85">
        <f>F26+F28</f>
        <v>0</v>
      </c>
    </row>
    <row r="26" spans="1:6" ht="31.5" hidden="1">
      <c r="A26" s="23" t="s">
        <v>292</v>
      </c>
      <c r="B26" s="54" t="s">
        <v>172</v>
      </c>
      <c r="C26" s="54" t="s">
        <v>175</v>
      </c>
      <c r="D26" s="54" t="s">
        <v>349</v>
      </c>
      <c r="E26" s="54" t="s">
        <v>290</v>
      </c>
      <c r="F26" s="85">
        <f>F27</f>
        <v>0</v>
      </c>
    </row>
    <row r="27" spans="1:6" ht="47.25" hidden="1">
      <c r="A27" s="23" t="s">
        <v>293</v>
      </c>
      <c r="B27" s="54" t="s">
        <v>172</v>
      </c>
      <c r="C27" s="54" t="s">
        <v>175</v>
      </c>
      <c r="D27" s="54" t="s">
        <v>349</v>
      </c>
      <c r="E27" s="54" t="s">
        <v>291</v>
      </c>
      <c r="F27" s="85">
        <v>0</v>
      </c>
    </row>
    <row r="28" spans="1:6" ht="15.75" hidden="1">
      <c r="A28" s="23" t="s">
        <v>298</v>
      </c>
      <c r="B28" s="54" t="s">
        <v>172</v>
      </c>
      <c r="C28" s="54" t="s">
        <v>175</v>
      </c>
      <c r="D28" s="54" t="s">
        <v>349</v>
      </c>
      <c r="E28" s="54" t="s">
        <v>297</v>
      </c>
      <c r="F28" s="85">
        <f>F29</f>
        <v>0</v>
      </c>
    </row>
    <row r="29" spans="1:6" ht="15.75" hidden="1">
      <c r="A29" s="23" t="s">
        <v>306</v>
      </c>
      <c r="B29" s="54" t="s">
        <v>172</v>
      </c>
      <c r="C29" s="54" t="s">
        <v>175</v>
      </c>
      <c r="D29" s="54" t="s">
        <v>349</v>
      </c>
      <c r="E29" s="49">
        <v>850</v>
      </c>
      <c r="F29" s="85">
        <v>0</v>
      </c>
    </row>
    <row r="30" spans="1:6" s="28" customFormat="1" ht="63">
      <c r="A30" s="106" t="s">
        <v>307</v>
      </c>
      <c r="B30" s="159" t="s">
        <v>172</v>
      </c>
      <c r="C30" s="159" t="s">
        <v>181</v>
      </c>
      <c r="D30" s="159"/>
      <c r="E30" s="159"/>
      <c r="F30" s="139">
        <f>F31+F37+F48</f>
        <v>1187.2</v>
      </c>
    </row>
    <row r="31" spans="1:6" ht="47.25">
      <c r="A31" s="7" t="s">
        <v>278</v>
      </c>
      <c r="B31" s="55" t="s">
        <v>172</v>
      </c>
      <c r="C31" s="55" t="s">
        <v>181</v>
      </c>
      <c r="D31" s="53" t="s">
        <v>274</v>
      </c>
      <c r="E31" s="55"/>
      <c r="F31" s="86">
        <f>F32</f>
        <v>969.3</v>
      </c>
    </row>
    <row r="32" spans="1:6" ht="31.5">
      <c r="A32" s="108" t="s">
        <v>440</v>
      </c>
      <c r="B32" s="54" t="s">
        <v>172</v>
      </c>
      <c r="C32" s="54" t="s">
        <v>181</v>
      </c>
      <c r="D32" s="52" t="s">
        <v>345</v>
      </c>
      <c r="E32" s="54"/>
      <c r="F32" s="85">
        <f>F33+F35+F49</f>
        <v>969.3</v>
      </c>
    </row>
    <row r="33" spans="1:6" ht="78.75">
      <c r="A33" s="23" t="s">
        <v>288</v>
      </c>
      <c r="B33" s="54" t="s">
        <v>172</v>
      </c>
      <c r="C33" s="54" t="s">
        <v>181</v>
      </c>
      <c r="D33" s="52" t="s">
        <v>345</v>
      </c>
      <c r="E33" s="54" t="s">
        <v>286</v>
      </c>
      <c r="F33" s="85">
        <f>F34</f>
        <v>864.3</v>
      </c>
    </row>
    <row r="34" spans="1:6" ht="31.5">
      <c r="A34" s="23" t="s">
        <v>289</v>
      </c>
      <c r="B34" s="54" t="s">
        <v>172</v>
      </c>
      <c r="C34" s="54" t="s">
        <v>181</v>
      </c>
      <c r="D34" s="52" t="s">
        <v>345</v>
      </c>
      <c r="E34" s="54" t="s">
        <v>287</v>
      </c>
      <c r="F34" s="85">
        <f>'пр.10,'!H20</f>
        <v>864.3</v>
      </c>
    </row>
    <row r="35" spans="1:6" ht="31.5">
      <c r="A35" s="23" t="s">
        <v>292</v>
      </c>
      <c r="B35" s="54" t="s">
        <v>172</v>
      </c>
      <c r="C35" s="54" t="s">
        <v>181</v>
      </c>
      <c r="D35" s="52" t="s">
        <v>345</v>
      </c>
      <c r="E35" s="54" t="s">
        <v>290</v>
      </c>
      <c r="F35" s="85">
        <f>F36</f>
        <v>86</v>
      </c>
    </row>
    <row r="36" spans="1:6" ht="47.25">
      <c r="A36" s="23" t="s">
        <v>293</v>
      </c>
      <c r="B36" s="54" t="s">
        <v>172</v>
      </c>
      <c r="C36" s="54" t="s">
        <v>181</v>
      </c>
      <c r="D36" s="52" t="s">
        <v>345</v>
      </c>
      <c r="E36" s="54" t="s">
        <v>291</v>
      </c>
      <c r="F36" s="85">
        <f>'пр.10,'!H22+'пр.10,'!H23</f>
        <v>86</v>
      </c>
    </row>
    <row r="37" spans="1:6" s="28" customFormat="1" ht="94.5">
      <c r="A37" s="8" t="s">
        <v>600</v>
      </c>
      <c r="B37" s="55" t="s">
        <v>172</v>
      </c>
      <c r="C37" s="55" t="s">
        <v>181</v>
      </c>
      <c r="D37" s="53" t="s">
        <v>646</v>
      </c>
      <c r="E37" s="55" t="s">
        <v>171</v>
      </c>
      <c r="F37" s="86">
        <f>F38+F40+F42+F44+F46</f>
        <v>150.5</v>
      </c>
    </row>
    <row r="38" spans="1:6" ht="47.25">
      <c r="A38" s="23" t="s">
        <v>648</v>
      </c>
      <c r="B38" s="54" t="s">
        <v>172</v>
      </c>
      <c r="C38" s="54" t="s">
        <v>181</v>
      </c>
      <c r="D38" s="52" t="s">
        <v>649</v>
      </c>
      <c r="E38" s="54" t="s">
        <v>171</v>
      </c>
      <c r="F38" s="85">
        <f>F39</f>
        <v>138.5</v>
      </c>
    </row>
    <row r="39" spans="1:6" ht="15.75">
      <c r="A39" s="23" t="s">
        <v>247</v>
      </c>
      <c r="B39" s="54" t="s">
        <v>172</v>
      </c>
      <c r="C39" s="54" t="s">
        <v>181</v>
      </c>
      <c r="D39" s="87" t="s">
        <v>649</v>
      </c>
      <c r="E39" s="54" t="s">
        <v>271</v>
      </c>
      <c r="F39" s="85">
        <f>'пр.10,'!H29</f>
        <v>138.5</v>
      </c>
    </row>
    <row r="40" spans="1:6" ht="31.5" hidden="1">
      <c r="A40" s="3" t="s">
        <v>53</v>
      </c>
      <c r="B40" s="54" t="s">
        <v>172</v>
      </c>
      <c r="C40" s="54" t="s">
        <v>181</v>
      </c>
      <c r="D40" s="87" t="s">
        <v>54</v>
      </c>
      <c r="E40" s="54"/>
      <c r="F40" s="85">
        <f>F41</f>
        <v>0</v>
      </c>
    </row>
    <row r="41" spans="1:6" ht="15.75" hidden="1">
      <c r="A41" s="23" t="s">
        <v>247</v>
      </c>
      <c r="B41" s="54" t="s">
        <v>172</v>
      </c>
      <c r="C41" s="54" t="s">
        <v>181</v>
      </c>
      <c r="D41" s="87" t="s">
        <v>54</v>
      </c>
      <c r="E41" s="54" t="s">
        <v>271</v>
      </c>
      <c r="F41" s="85">
        <f>'пр.10,'!H31</f>
        <v>0</v>
      </c>
    </row>
    <row r="42" spans="1:6" ht="47.25" hidden="1">
      <c r="A42" s="3" t="s">
        <v>605</v>
      </c>
      <c r="B42" s="54" t="s">
        <v>172</v>
      </c>
      <c r="C42" s="54" t="s">
        <v>181</v>
      </c>
      <c r="D42" s="87" t="s">
        <v>55</v>
      </c>
      <c r="E42" s="54"/>
      <c r="F42" s="85">
        <f>F43</f>
        <v>0</v>
      </c>
    </row>
    <row r="43" spans="1:6" ht="15.75" hidden="1">
      <c r="A43" s="23" t="s">
        <v>247</v>
      </c>
      <c r="B43" s="54" t="s">
        <v>608</v>
      </c>
      <c r="C43" s="54" t="s">
        <v>181</v>
      </c>
      <c r="D43" s="87" t="s">
        <v>55</v>
      </c>
      <c r="E43" s="54" t="s">
        <v>271</v>
      </c>
      <c r="F43" s="85">
        <f>'пр.10,'!H34</f>
        <v>0</v>
      </c>
    </row>
    <row r="44" spans="1:6" ht="31.5">
      <c r="A44" s="3" t="s">
        <v>614</v>
      </c>
      <c r="B44" s="54" t="s">
        <v>172</v>
      </c>
      <c r="C44" s="54" t="s">
        <v>181</v>
      </c>
      <c r="D44" s="87" t="s">
        <v>609</v>
      </c>
      <c r="E44" s="54"/>
      <c r="F44" s="85">
        <f>F45</f>
        <v>12</v>
      </c>
    </row>
    <row r="45" spans="1:6" ht="15.75">
      <c r="A45" s="23" t="s">
        <v>247</v>
      </c>
      <c r="B45" s="54" t="s">
        <v>172</v>
      </c>
      <c r="C45" s="54" t="s">
        <v>181</v>
      </c>
      <c r="D45" s="87" t="s">
        <v>615</v>
      </c>
      <c r="E45" s="54" t="s">
        <v>271</v>
      </c>
      <c r="F45" s="85">
        <f>'пр.10,'!H51</f>
        <v>12</v>
      </c>
    </row>
    <row r="46" spans="1:6" ht="47.25" customHeight="1" hidden="1">
      <c r="A46" s="141" t="s">
        <v>604</v>
      </c>
      <c r="B46" s="54" t="s">
        <v>172</v>
      </c>
      <c r="C46" s="54" t="s">
        <v>181</v>
      </c>
      <c r="D46" s="87" t="s">
        <v>603</v>
      </c>
      <c r="E46" s="54"/>
      <c r="F46" s="85">
        <f>F47</f>
        <v>0</v>
      </c>
    </row>
    <row r="47" spans="1:6" ht="15.75" customHeight="1" hidden="1">
      <c r="A47" s="23" t="s">
        <v>247</v>
      </c>
      <c r="B47" s="54" t="s">
        <v>172</v>
      </c>
      <c r="C47" s="54" t="s">
        <v>181</v>
      </c>
      <c r="D47" s="87" t="s">
        <v>603</v>
      </c>
      <c r="E47" s="54" t="s">
        <v>271</v>
      </c>
      <c r="F47" s="85">
        <v>0</v>
      </c>
    </row>
    <row r="48" spans="1:6" ht="15.75">
      <c r="A48" s="141" t="s">
        <v>95</v>
      </c>
      <c r="B48" s="189" t="s">
        <v>172</v>
      </c>
      <c r="C48" s="189" t="s">
        <v>181</v>
      </c>
      <c r="D48" s="189" t="s">
        <v>96</v>
      </c>
      <c r="E48" s="189" t="s">
        <v>97</v>
      </c>
      <c r="F48" s="190">
        <f>'пр.10,'!H26</f>
        <v>67.4</v>
      </c>
    </row>
    <row r="49" spans="1:6" ht="15.75">
      <c r="A49" s="23" t="s">
        <v>306</v>
      </c>
      <c r="B49" s="54" t="s">
        <v>172</v>
      </c>
      <c r="C49" s="54" t="s">
        <v>181</v>
      </c>
      <c r="D49" s="52" t="s">
        <v>345</v>
      </c>
      <c r="E49" s="49">
        <v>850</v>
      </c>
      <c r="F49" s="85">
        <f>'пр.10,'!H25+'пр.10,'!H24</f>
        <v>19</v>
      </c>
    </row>
    <row r="50" spans="1:6" ht="15.75" hidden="1">
      <c r="A50" s="23"/>
      <c r="B50" s="54"/>
      <c r="C50" s="54"/>
      <c r="D50" s="87"/>
      <c r="E50" s="49"/>
      <c r="F50" s="85"/>
    </row>
    <row r="51" spans="1:6" ht="15.75" hidden="1">
      <c r="A51" s="10" t="s">
        <v>229</v>
      </c>
      <c r="B51" s="54" t="s">
        <v>172</v>
      </c>
      <c r="C51" s="54" t="s">
        <v>181</v>
      </c>
      <c r="D51" s="54" t="s">
        <v>416</v>
      </c>
      <c r="E51" s="54"/>
      <c r="F51" s="160"/>
    </row>
    <row r="52" spans="1:6" ht="78.75" hidden="1">
      <c r="A52" s="10" t="s">
        <v>288</v>
      </c>
      <c r="B52" s="54" t="s">
        <v>172</v>
      </c>
      <c r="C52" s="54" t="s">
        <v>181</v>
      </c>
      <c r="D52" s="54" t="s">
        <v>280</v>
      </c>
      <c r="E52" s="54" t="s">
        <v>286</v>
      </c>
      <c r="F52" s="160"/>
    </row>
    <row r="53" spans="1:6" ht="31.5" hidden="1">
      <c r="A53" s="10" t="s">
        <v>289</v>
      </c>
      <c r="B53" s="54" t="s">
        <v>172</v>
      </c>
      <c r="C53" s="54" t="s">
        <v>181</v>
      </c>
      <c r="D53" s="54" t="s">
        <v>280</v>
      </c>
      <c r="E53" s="54" t="s">
        <v>287</v>
      </c>
      <c r="F53" s="160"/>
    </row>
    <row r="54" spans="1:6" ht="31.5" hidden="1">
      <c r="A54" s="10" t="s">
        <v>230</v>
      </c>
      <c r="B54" s="54" t="s">
        <v>172</v>
      </c>
      <c r="C54" s="54" t="s">
        <v>181</v>
      </c>
      <c r="D54" s="54" t="s">
        <v>416</v>
      </c>
      <c r="E54" s="54"/>
      <c r="F54" s="160"/>
    </row>
    <row r="55" spans="1:6" ht="78.75" hidden="1">
      <c r="A55" s="10" t="s">
        <v>288</v>
      </c>
      <c r="B55" s="54" t="s">
        <v>172</v>
      </c>
      <c r="C55" s="54" t="s">
        <v>181</v>
      </c>
      <c r="D55" s="54" t="s">
        <v>280</v>
      </c>
      <c r="E55" s="54" t="s">
        <v>286</v>
      </c>
      <c r="F55" s="160"/>
    </row>
    <row r="56" spans="1:6" ht="31.5" hidden="1">
      <c r="A56" s="10" t="s">
        <v>289</v>
      </c>
      <c r="B56" s="54" t="s">
        <v>172</v>
      </c>
      <c r="C56" s="54" t="s">
        <v>181</v>
      </c>
      <c r="D56" s="54" t="s">
        <v>280</v>
      </c>
      <c r="E56" s="54" t="s">
        <v>287</v>
      </c>
      <c r="F56" s="160"/>
    </row>
    <row r="57" spans="1:6" s="28" customFormat="1" ht="47.25" hidden="1">
      <c r="A57" s="106" t="s">
        <v>279</v>
      </c>
      <c r="B57" s="159" t="s">
        <v>172</v>
      </c>
      <c r="C57" s="159" t="s">
        <v>178</v>
      </c>
      <c r="D57" s="159"/>
      <c r="E57" s="159"/>
      <c r="F57" s="139"/>
    </row>
    <row r="58" spans="1:6" ht="47.25" hidden="1">
      <c r="A58" s="7" t="s">
        <v>278</v>
      </c>
      <c r="B58" s="55" t="s">
        <v>172</v>
      </c>
      <c r="C58" s="55" t="s">
        <v>178</v>
      </c>
      <c r="D58" s="55" t="s">
        <v>274</v>
      </c>
      <c r="E58" s="55"/>
      <c r="F58" s="86"/>
    </row>
    <row r="59" spans="1:6" ht="31.5" hidden="1">
      <c r="A59" s="108" t="s">
        <v>440</v>
      </c>
      <c r="B59" s="54" t="s">
        <v>172</v>
      </c>
      <c r="C59" s="54" t="s">
        <v>178</v>
      </c>
      <c r="D59" s="54" t="s">
        <v>345</v>
      </c>
      <c r="E59" s="54"/>
      <c r="F59" s="85"/>
    </row>
    <row r="60" spans="1:6" ht="78.75" hidden="1">
      <c r="A60" s="23" t="s">
        <v>288</v>
      </c>
      <c r="B60" s="54" t="s">
        <v>172</v>
      </c>
      <c r="C60" s="54" t="s">
        <v>178</v>
      </c>
      <c r="D60" s="54" t="s">
        <v>345</v>
      </c>
      <c r="E60" s="54" t="s">
        <v>286</v>
      </c>
      <c r="F60" s="85"/>
    </row>
    <row r="61" spans="1:6" ht="31.5" hidden="1">
      <c r="A61" s="23" t="s">
        <v>289</v>
      </c>
      <c r="B61" s="54" t="s">
        <v>172</v>
      </c>
      <c r="C61" s="54" t="s">
        <v>178</v>
      </c>
      <c r="D61" s="54" t="s">
        <v>345</v>
      </c>
      <c r="E61" s="54" t="s">
        <v>287</v>
      </c>
      <c r="F61" s="160"/>
    </row>
    <row r="62" spans="1:6" ht="47.25" hidden="1">
      <c r="A62" s="10" t="s">
        <v>352</v>
      </c>
      <c r="B62" s="54" t="s">
        <v>172</v>
      </c>
      <c r="C62" s="54" t="s">
        <v>178</v>
      </c>
      <c r="D62" s="52" t="s">
        <v>351</v>
      </c>
      <c r="E62" s="54"/>
      <c r="F62" s="85"/>
    </row>
    <row r="63" spans="1:6" ht="78.75" hidden="1">
      <c r="A63" s="23" t="s">
        <v>288</v>
      </c>
      <c r="B63" s="54" t="s">
        <v>172</v>
      </c>
      <c r="C63" s="54" t="s">
        <v>178</v>
      </c>
      <c r="D63" s="52" t="s">
        <v>351</v>
      </c>
      <c r="E63" s="54" t="s">
        <v>286</v>
      </c>
      <c r="F63" s="85"/>
    </row>
    <row r="64" spans="1:6" ht="31.5" hidden="1">
      <c r="A64" s="23" t="s">
        <v>289</v>
      </c>
      <c r="B64" s="54" t="s">
        <v>172</v>
      </c>
      <c r="C64" s="54" t="s">
        <v>178</v>
      </c>
      <c r="D64" s="52" t="s">
        <v>351</v>
      </c>
      <c r="E64" s="54" t="s">
        <v>287</v>
      </c>
      <c r="F64" s="85"/>
    </row>
    <row r="65" spans="1:6" ht="31.5" hidden="1">
      <c r="A65" s="10" t="s">
        <v>411</v>
      </c>
      <c r="B65" s="54" t="s">
        <v>172</v>
      </c>
      <c r="C65" s="54" t="s">
        <v>178</v>
      </c>
      <c r="D65" s="161" t="s">
        <v>416</v>
      </c>
      <c r="E65" s="54"/>
      <c r="F65" s="85"/>
    </row>
    <row r="66" spans="1:6" ht="78.75" hidden="1">
      <c r="A66" s="10" t="s">
        <v>288</v>
      </c>
      <c r="B66" s="54" t="s">
        <v>172</v>
      </c>
      <c r="C66" s="54" t="s">
        <v>178</v>
      </c>
      <c r="D66" s="161" t="s">
        <v>280</v>
      </c>
      <c r="E66" s="54" t="s">
        <v>286</v>
      </c>
      <c r="F66" s="85"/>
    </row>
    <row r="67" spans="1:6" ht="31.5" hidden="1">
      <c r="A67" s="10" t="s">
        <v>289</v>
      </c>
      <c r="B67" s="54" t="s">
        <v>172</v>
      </c>
      <c r="C67" s="54" t="s">
        <v>178</v>
      </c>
      <c r="D67" s="161" t="s">
        <v>280</v>
      </c>
      <c r="E67" s="54" t="s">
        <v>287</v>
      </c>
      <c r="F67" s="85"/>
    </row>
    <row r="68" spans="1:6" s="28" customFormat="1" ht="15.75">
      <c r="A68" s="106" t="s">
        <v>191</v>
      </c>
      <c r="B68" s="159" t="s">
        <v>172</v>
      </c>
      <c r="C68" s="159" t="s">
        <v>180</v>
      </c>
      <c r="D68" s="159"/>
      <c r="E68" s="159"/>
      <c r="F68" s="139">
        <f>F69</f>
        <v>1</v>
      </c>
    </row>
    <row r="69" spans="1:6" ht="15.75">
      <c r="A69" s="7" t="s">
        <v>315</v>
      </c>
      <c r="B69" s="55" t="s">
        <v>172</v>
      </c>
      <c r="C69" s="55" t="s">
        <v>180</v>
      </c>
      <c r="D69" s="53" t="s">
        <v>388</v>
      </c>
      <c r="E69" s="55"/>
      <c r="F69" s="86">
        <f>F70+F73+F76</f>
        <v>1</v>
      </c>
    </row>
    <row r="70" spans="1:6" ht="31.5">
      <c r="A70" s="10" t="s">
        <v>272</v>
      </c>
      <c r="B70" s="54" t="s">
        <v>172</v>
      </c>
      <c r="C70" s="54" t="s">
        <v>180</v>
      </c>
      <c r="D70" s="52" t="s">
        <v>400</v>
      </c>
      <c r="E70" s="54"/>
      <c r="F70" s="85">
        <f>F71</f>
        <v>1</v>
      </c>
    </row>
    <row r="71" spans="1:6" ht="15.75">
      <c r="A71" s="23" t="s">
        <v>298</v>
      </c>
      <c r="B71" s="54" t="s">
        <v>172</v>
      </c>
      <c r="C71" s="54" t="s">
        <v>180</v>
      </c>
      <c r="D71" s="52" t="s">
        <v>400</v>
      </c>
      <c r="E71" s="54" t="s">
        <v>297</v>
      </c>
      <c r="F71" s="85">
        <f>F72</f>
        <v>1</v>
      </c>
    </row>
    <row r="72" spans="1:6" ht="15.75">
      <c r="A72" s="23" t="s">
        <v>314</v>
      </c>
      <c r="B72" s="54" t="s">
        <v>172</v>
      </c>
      <c r="C72" s="54" t="s">
        <v>180</v>
      </c>
      <c r="D72" s="52" t="s">
        <v>400</v>
      </c>
      <c r="E72" s="54" t="s">
        <v>257</v>
      </c>
      <c r="F72" s="85">
        <f>'пр.10,'!H61</f>
        <v>1</v>
      </c>
    </row>
    <row r="73" spans="1:6" ht="31.5" hidden="1">
      <c r="A73" s="10" t="s">
        <v>233</v>
      </c>
      <c r="B73" s="54" t="s">
        <v>172</v>
      </c>
      <c r="C73" s="54" t="s">
        <v>180</v>
      </c>
      <c r="D73" s="52" t="s">
        <v>401</v>
      </c>
      <c r="E73" s="54"/>
      <c r="F73" s="85"/>
    </row>
    <row r="74" spans="1:6" ht="15.75" hidden="1">
      <c r="A74" s="23" t="s">
        <v>298</v>
      </c>
      <c r="B74" s="54" t="s">
        <v>172</v>
      </c>
      <c r="C74" s="54" t="s">
        <v>180</v>
      </c>
      <c r="D74" s="52" t="s">
        <v>401</v>
      </c>
      <c r="E74" s="54" t="s">
        <v>297</v>
      </c>
      <c r="F74" s="85"/>
    </row>
    <row r="75" spans="1:6" ht="15.75" hidden="1">
      <c r="A75" s="23" t="s">
        <v>314</v>
      </c>
      <c r="B75" s="54" t="s">
        <v>172</v>
      </c>
      <c r="C75" s="54" t="s">
        <v>180</v>
      </c>
      <c r="D75" s="52" t="s">
        <v>401</v>
      </c>
      <c r="E75" s="54" t="s">
        <v>257</v>
      </c>
      <c r="F75" s="85"/>
    </row>
    <row r="76" spans="1:6" ht="47.25" hidden="1">
      <c r="A76" s="10" t="s">
        <v>234</v>
      </c>
      <c r="B76" s="54" t="s">
        <v>172</v>
      </c>
      <c r="C76" s="54" t="s">
        <v>180</v>
      </c>
      <c r="D76" s="52" t="s">
        <v>402</v>
      </c>
      <c r="E76" s="54"/>
      <c r="F76" s="85"/>
    </row>
    <row r="77" spans="1:6" ht="15.75" hidden="1">
      <c r="A77" s="23" t="s">
        <v>298</v>
      </c>
      <c r="B77" s="54" t="s">
        <v>172</v>
      </c>
      <c r="C77" s="54" t="s">
        <v>180</v>
      </c>
      <c r="D77" s="52" t="s">
        <v>402</v>
      </c>
      <c r="E77" s="54" t="s">
        <v>297</v>
      </c>
      <c r="F77" s="85"/>
    </row>
    <row r="78" spans="1:6" ht="15.75" hidden="1">
      <c r="A78" s="23" t="s">
        <v>314</v>
      </c>
      <c r="B78" s="54" t="s">
        <v>172</v>
      </c>
      <c r="C78" s="54" t="s">
        <v>180</v>
      </c>
      <c r="D78" s="52" t="s">
        <v>402</v>
      </c>
      <c r="E78" s="54" t="s">
        <v>257</v>
      </c>
      <c r="F78" s="85"/>
    </row>
    <row r="79" spans="1:6" s="28" customFormat="1" ht="15.75" hidden="1">
      <c r="A79" s="6" t="s">
        <v>187</v>
      </c>
      <c r="B79" s="159" t="s">
        <v>172</v>
      </c>
      <c r="C79" s="159" t="s">
        <v>235</v>
      </c>
      <c r="D79" s="159"/>
      <c r="E79" s="159"/>
      <c r="F79" s="139">
        <f>F80+F84+F87+F91+F97+F103+F108+F113</f>
        <v>0</v>
      </c>
    </row>
    <row r="80" spans="1:6" ht="31.5" hidden="1">
      <c r="A80" s="7" t="s">
        <v>249</v>
      </c>
      <c r="B80" s="55" t="s">
        <v>172</v>
      </c>
      <c r="C80" s="55" t="s">
        <v>235</v>
      </c>
      <c r="D80" s="41" t="s">
        <v>432</v>
      </c>
      <c r="E80" s="55"/>
      <c r="F80" s="86"/>
    </row>
    <row r="81" spans="1:6" ht="31.5" hidden="1">
      <c r="A81" s="23" t="s">
        <v>330</v>
      </c>
      <c r="B81" s="54" t="s">
        <v>172</v>
      </c>
      <c r="C81" s="54" t="s">
        <v>235</v>
      </c>
      <c r="D81" s="161" t="s">
        <v>433</v>
      </c>
      <c r="E81" s="54"/>
      <c r="F81" s="85"/>
    </row>
    <row r="82" spans="1:6" ht="31.5" hidden="1">
      <c r="A82" s="23" t="s">
        <v>292</v>
      </c>
      <c r="B82" s="54" t="s">
        <v>172</v>
      </c>
      <c r="C82" s="54" t="s">
        <v>235</v>
      </c>
      <c r="D82" s="161" t="s">
        <v>433</v>
      </c>
      <c r="E82" s="54" t="s">
        <v>290</v>
      </c>
      <c r="F82" s="85"/>
    </row>
    <row r="83" spans="1:6" ht="47.25" hidden="1">
      <c r="A83" s="23" t="s">
        <v>293</v>
      </c>
      <c r="B83" s="54" t="s">
        <v>172</v>
      </c>
      <c r="C83" s="54" t="s">
        <v>235</v>
      </c>
      <c r="D83" s="161" t="s">
        <v>433</v>
      </c>
      <c r="E83" s="54" t="s">
        <v>291</v>
      </c>
      <c r="F83" s="85"/>
    </row>
    <row r="84" spans="1:6" ht="47.25" hidden="1">
      <c r="A84" s="7" t="s">
        <v>394</v>
      </c>
      <c r="B84" s="55" t="s">
        <v>172</v>
      </c>
      <c r="C84" s="55" t="s">
        <v>235</v>
      </c>
      <c r="D84" s="55" t="s">
        <v>331</v>
      </c>
      <c r="E84" s="55"/>
      <c r="F84" s="86"/>
    </row>
    <row r="85" spans="1:6" ht="31.5" hidden="1">
      <c r="A85" s="23" t="s">
        <v>292</v>
      </c>
      <c r="B85" s="54" t="s">
        <v>172</v>
      </c>
      <c r="C85" s="54" t="s">
        <v>235</v>
      </c>
      <c r="D85" s="54" t="s">
        <v>444</v>
      </c>
      <c r="E85" s="54" t="s">
        <v>290</v>
      </c>
      <c r="F85" s="85"/>
    </row>
    <row r="86" spans="1:6" ht="47.25" hidden="1">
      <c r="A86" s="23" t="s">
        <v>293</v>
      </c>
      <c r="B86" s="54" t="s">
        <v>172</v>
      </c>
      <c r="C86" s="54" t="s">
        <v>235</v>
      </c>
      <c r="D86" s="54" t="s">
        <v>444</v>
      </c>
      <c r="E86" s="54" t="s">
        <v>291</v>
      </c>
      <c r="F86" s="85"/>
    </row>
    <row r="87" spans="1:6" ht="47.25" hidden="1">
      <c r="A87" s="7" t="s">
        <v>278</v>
      </c>
      <c r="B87" s="55" t="s">
        <v>172</v>
      </c>
      <c r="C87" s="55" t="s">
        <v>235</v>
      </c>
      <c r="D87" s="55" t="s">
        <v>274</v>
      </c>
      <c r="E87" s="55"/>
      <c r="F87" s="86"/>
    </row>
    <row r="88" spans="1:6" ht="31.5" hidden="1">
      <c r="A88" s="108" t="s">
        <v>440</v>
      </c>
      <c r="B88" s="54" t="s">
        <v>172</v>
      </c>
      <c r="C88" s="54" t="s">
        <v>235</v>
      </c>
      <c r="D88" s="54" t="s">
        <v>345</v>
      </c>
      <c r="E88" s="54"/>
      <c r="F88" s="85"/>
    </row>
    <row r="89" spans="1:6" ht="78.75" hidden="1">
      <c r="A89" s="23" t="s">
        <v>288</v>
      </c>
      <c r="B89" s="54" t="s">
        <v>172</v>
      </c>
      <c r="C89" s="54" t="s">
        <v>235</v>
      </c>
      <c r="D89" s="54" t="s">
        <v>345</v>
      </c>
      <c r="E89" s="54" t="s">
        <v>286</v>
      </c>
      <c r="F89" s="85"/>
    </row>
    <row r="90" spans="1:6" ht="31.5" hidden="1">
      <c r="A90" s="23" t="s">
        <v>289</v>
      </c>
      <c r="B90" s="54" t="s">
        <v>172</v>
      </c>
      <c r="C90" s="54" t="s">
        <v>235</v>
      </c>
      <c r="D90" s="54" t="s">
        <v>345</v>
      </c>
      <c r="E90" s="54" t="s">
        <v>287</v>
      </c>
      <c r="F90" s="85"/>
    </row>
    <row r="91" spans="1:6" ht="31.5" hidden="1">
      <c r="A91" s="7" t="s">
        <v>283</v>
      </c>
      <c r="B91" s="55" t="s">
        <v>172</v>
      </c>
      <c r="C91" s="55" t="s">
        <v>235</v>
      </c>
      <c r="D91" s="41" t="s">
        <v>276</v>
      </c>
      <c r="E91" s="55"/>
      <c r="F91" s="86"/>
    </row>
    <row r="92" spans="1:6" ht="31.5" hidden="1">
      <c r="A92" s="3" t="s">
        <v>419</v>
      </c>
      <c r="B92" s="54" t="s">
        <v>172</v>
      </c>
      <c r="C92" s="54" t="s">
        <v>235</v>
      </c>
      <c r="D92" s="161" t="s">
        <v>422</v>
      </c>
      <c r="E92" s="54"/>
      <c r="F92" s="85"/>
    </row>
    <row r="93" spans="1:6" ht="31.5" hidden="1">
      <c r="A93" s="23" t="s">
        <v>292</v>
      </c>
      <c r="B93" s="54" t="s">
        <v>172</v>
      </c>
      <c r="C93" s="54" t="s">
        <v>235</v>
      </c>
      <c r="D93" s="161" t="s">
        <v>422</v>
      </c>
      <c r="E93" s="54" t="s">
        <v>290</v>
      </c>
      <c r="F93" s="85"/>
    </row>
    <row r="94" spans="1:6" ht="47.25" hidden="1">
      <c r="A94" s="23" t="s">
        <v>293</v>
      </c>
      <c r="B94" s="54" t="s">
        <v>172</v>
      </c>
      <c r="C94" s="54" t="s">
        <v>235</v>
      </c>
      <c r="D94" s="161" t="s">
        <v>422</v>
      </c>
      <c r="E94" s="54" t="s">
        <v>291</v>
      </c>
      <c r="F94" s="85"/>
    </row>
    <row r="95" spans="1:6" ht="15.75" hidden="1">
      <c r="A95" s="23" t="s">
        <v>298</v>
      </c>
      <c r="B95" s="162" t="s">
        <v>172</v>
      </c>
      <c r="C95" s="162" t="s">
        <v>235</v>
      </c>
      <c r="D95" s="161" t="s">
        <v>422</v>
      </c>
      <c r="E95" s="54" t="s">
        <v>297</v>
      </c>
      <c r="F95" s="85"/>
    </row>
    <row r="96" spans="1:6" ht="15.75" hidden="1">
      <c r="A96" s="9" t="s">
        <v>253</v>
      </c>
      <c r="B96" s="162" t="s">
        <v>172</v>
      </c>
      <c r="C96" s="162" t="s">
        <v>235</v>
      </c>
      <c r="D96" s="161" t="s">
        <v>422</v>
      </c>
      <c r="E96" s="162" t="s">
        <v>254</v>
      </c>
      <c r="F96" s="163"/>
    </row>
    <row r="97" spans="1:6" ht="31.5" hidden="1">
      <c r="A97" s="37" t="s">
        <v>423</v>
      </c>
      <c r="B97" s="55" t="s">
        <v>172</v>
      </c>
      <c r="C97" s="55" t="s">
        <v>235</v>
      </c>
      <c r="D97" s="55" t="s">
        <v>340</v>
      </c>
      <c r="E97" s="55"/>
      <c r="F97" s="86"/>
    </row>
    <row r="98" spans="1:6" ht="31.5" hidden="1">
      <c r="A98" s="3" t="s">
        <v>424</v>
      </c>
      <c r="B98" s="54" t="s">
        <v>172</v>
      </c>
      <c r="C98" s="54" t="s">
        <v>235</v>
      </c>
      <c r="D98" s="54" t="s">
        <v>404</v>
      </c>
      <c r="E98" s="54"/>
      <c r="F98" s="85"/>
    </row>
    <row r="99" spans="1:6" ht="47.25" hidden="1">
      <c r="A99" s="23" t="s">
        <v>302</v>
      </c>
      <c r="B99" s="54" t="s">
        <v>172</v>
      </c>
      <c r="C99" s="54" t="s">
        <v>235</v>
      </c>
      <c r="D99" s="54" t="s">
        <v>404</v>
      </c>
      <c r="E99" s="54" t="s">
        <v>299</v>
      </c>
      <c r="F99" s="85"/>
    </row>
    <row r="100" spans="1:6" ht="15.75" hidden="1">
      <c r="A100" s="23" t="s">
        <v>303</v>
      </c>
      <c r="B100" s="54" t="s">
        <v>172</v>
      </c>
      <c r="C100" s="54" t="s">
        <v>235</v>
      </c>
      <c r="D100" s="54" t="s">
        <v>404</v>
      </c>
      <c r="E100" s="54" t="s">
        <v>300</v>
      </c>
      <c r="F100" s="85"/>
    </row>
    <row r="101" spans="1:6" ht="15.75" hidden="1">
      <c r="A101" s="23" t="s">
        <v>298</v>
      </c>
      <c r="B101" s="54" t="s">
        <v>172</v>
      </c>
      <c r="C101" s="54" t="s">
        <v>235</v>
      </c>
      <c r="D101" s="54" t="s">
        <v>404</v>
      </c>
      <c r="E101" s="54" t="s">
        <v>297</v>
      </c>
      <c r="F101" s="85"/>
    </row>
    <row r="102" spans="1:6" ht="15.75" hidden="1">
      <c r="A102" s="23" t="s">
        <v>306</v>
      </c>
      <c r="B102" s="54" t="s">
        <v>172</v>
      </c>
      <c r="C102" s="54" t="s">
        <v>235</v>
      </c>
      <c r="D102" s="54" t="s">
        <v>404</v>
      </c>
      <c r="E102" s="49">
        <v>850</v>
      </c>
      <c r="F102" s="85"/>
    </row>
    <row r="103" spans="1:6" ht="47.25" hidden="1">
      <c r="A103" s="10" t="s">
        <v>224</v>
      </c>
      <c r="B103" s="54" t="s">
        <v>172</v>
      </c>
      <c r="C103" s="54" t="s">
        <v>235</v>
      </c>
      <c r="D103" s="54" t="s">
        <v>416</v>
      </c>
      <c r="E103" s="54"/>
      <c r="F103" s="85"/>
    </row>
    <row r="104" spans="1:6" ht="78.75" hidden="1">
      <c r="A104" s="10" t="s">
        <v>288</v>
      </c>
      <c r="B104" s="54" t="s">
        <v>172</v>
      </c>
      <c r="C104" s="54" t="s">
        <v>235</v>
      </c>
      <c r="D104" s="54" t="s">
        <v>280</v>
      </c>
      <c r="E104" s="54" t="s">
        <v>286</v>
      </c>
      <c r="F104" s="85"/>
    </row>
    <row r="105" spans="1:6" ht="31.5" hidden="1">
      <c r="A105" s="10" t="s">
        <v>289</v>
      </c>
      <c r="B105" s="54" t="s">
        <v>172</v>
      </c>
      <c r="C105" s="54" t="s">
        <v>235</v>
      </c>
      <c r="D105" s="54" t="s">
        <v>280</v>
      </c>
      <c r="E105" s="54" t="s">
        <v>287</v>
      </c>
      <c r="F105" s="85"/>
    </row>
    <row r="106" spans="1:6" ht="31.5" hidden="1">
      <c r="A106" s="10" t="s">
        <v>292</v>
      </c>
      <c r="B106" s="54" t="s">
        <v>172</v>
      </c>
      <c r="C106" s="54" t="s">
        <v>235</v>
      </c>
      <c r="D106" s="54" t="s">
        <v>280</v>
      </c>
      <c r="E106" s="54" t="s">
        <v>290</v>
      </c>
      <c r="F106" s="85"/>
    </row>
    <row r="107" spans="1:6" ht="47.25" hidden="1">
      <c r="A107" s="10" t="s">
        <v>293</v>
      </c>
      <c r="B107" s="54" t="s">
        <v>172</v>
      </c>
      <c r="C107" s="54" t="s">
        <v>235</v>
      </c>
      <c r="D107" s="54" t="s">
        <v>280</v>
      </c>
      <c r="E107" s="54" t="s">
        <v>291</v>
      </c>
      <c r="F107" s="85"/>
    </row>
    <row r="108" spans="1:6" ht="47.25" hidden="1">
      <c r="A108" s="10" t="s">
        <v>227</v>
      </c>
      <c r="B108" s="54" t="s">
        <v>172</v>
      </c>
      <c r="C108" s="54" t="s">
        <v>235</v>
      </c>
      <c r="D108" s="54" t="s">
        <v>416</v>
      </c>
      <c r="E108" s="54"/>
      <c r="F108" s="85"/>
    </row>
    <row r="109" spans="1:6" ht="78.75" hidden="1">
      <c r="A109" s="10" t="s">
        <v>288</v>
      </c>
      <c r="B109" s="54" t="s">
        <v>172</v>
      </c>
      <c r="C109" s="54" t="s">
        <v>235</v>
      </c>
      <c r="D109" s="54" t="s">
        <v>280</v>
      </c>
      <c r="E109" s="54" t="s">
        <v>286</v>
      </c>
      <c r="F109" s="85"/>
    </row>
    <row r="110" spans="1:6" ht="31.5" hidden="1">
      <c r="A110" s="10" t="s">
        <v>289</v>
      </c>
      <c r="B110" s="54" t="s">
        <v>172</v>
      </c>
      <c r="C110" s="54" t="s">
        <v>235</v>
      </c>
      <c r="D110" s="54" t="s">
        <v>280</v>
      </c>
      <c r="E110" s="54" t="s">
        <v>287</v>
      </c>
      <c r="F110" s="85"/>
    </row>
    <row r="111" spans="1:6" ht="31.5" hidden="1">
      <c r="A111" s="10" t="s">
        <v>292</v>
      </c>
      <c r="B111" s="54" t="s">
        <v>172</v>
      </c>
      <c r="C111" s="54" t="s">
        <v>235</v>
      </c>
      <c r="D111" s="54" t="s">
        <v>280</v>
      </c>
      <c r="E111" s="54" t="s">
        <v>290</v>
      </c>
      <c r="F111" s="85"/>
    </row>
    <row r="112" spans="1:6" ht="47.25" hidden="1">
      <c r="A112" s="10" t="s">
        <v>293</v>
      </c>
      <c r="B112" s="54" t="s">
        <v>172</v>
      </c>
      <c r="C112" s="54" t="s">
        <v>235</v>
      </c>
      <c r="D112" s="54" t="s">
        <v>280</v>
      </c>
      <c r="E112" s="54" t="s">
        <v>291</v>
      </c>
      <c r="F112" s="85"/>
    </row>
    <row r="113" spans="1:6" ht="47.25" hidden="1">
      <c r="A113" s="10" t="s">
        <v>237</v>
      </c>
      <c r="B113" s="54" t="s">
        <v>172</v>
      </c>
      <c r="C113" s="54" t="s">
        <v>235</v>
      </c>
      <c r="D113" s="54" t="s">
        <v>416</v>
      </c>
      <c r="E113" s="54"/>
      <c r="F113" s="85"/>
    </row>
    <row r="114" spans="1:6" ht="78.75" hidden="1">
      <c r="A114" s="10" t="s">
        <v>288</v>
      </c>
      <c r="B114" s="54" t="s">
        <v>172</v>
      </c>
      <c r="C114" s="54" t="s">
        <v>235</v>
      </c>
      <c r="D114" s="54" t="s">
        <v>280</v>
      </c>
      <c r="E114" s="54" t="s">
        <v>286</v>
      </c>
      <c r="F114" s="85"/>
    </row>
    <row r="115" spans="1:6" ht="31.5" hidden="1">
      <c r="A115" s="10" t="s">
        <v>289</v>
      </c>
      <c r="B115" s="54" t="s">
        <v>172</v>
      </c>
      <c r="C115" s="54" t="s">
        <v>235</v>
      </c>
      <c r="D115" s="54" t="s">
        <v>280</v>
      </c>
      <c r="E115" s="54" t="s">
        <v>287</v>
      </c>
      <c r="F115" s="85"/>
    </row>
    <row r="116" spans="1:6" ht="31.5" hidden="1">
      <c r="A116" s="10" t="s">
        <v>292</v>
      </c>
      <c r="B116" s="54" t="s">
        <v>172</v>
      </c>
      <c r="C116" s="54" t="s">
        <v>235</v>
      </c>
      <c r="D116" s="54" t="s">
        <v>280</v>
      </c>
      <c r="E116" s="54" t="s">
        <v>290</v>
      </c>
      <c r="F116" s="85"/>
    </row>
    <row r="117" spans="1:6" ht="47.25" hidden="1">
      <c r="A117" s="10" t="s">
        <v>293</v>
      </c>
      <c r="B117" s="54" t="s">
        <v>172</v>
      </c>
      <c r="C117" s="54" t="s">
        <v>235</v>
      </c>
      <c r="D117" s="54" t="s">
        <v>280</v>
      </c>
      <c r="E117" s="54" t="s">
        <v>291</v>
      </c>
      <c r="F117" s="85"/>
    </row>
    <row r="118" spans="1:6" ht="15.75">
      <c r="A118" s="39" t="s">
        <v>57</v>
      </c>
      <c r="B118" s="158" t="s">
        <v>173</v>
      </c>
      <c r="C118" s="158"/>
      <c r="D118" s="158"/>
      <c r="E118" s="158"/>
      <c r="F118" s="138">
        <f>F119</f>
        <v>73.5</v>
      </c>
    </row>
    <row r="119" spans="1:6" ht="15.75">
      <c r="A119" s="106" t="s">
        <v>3</v>
      </c>
      <c r="B119" s="159" t="s">
        <v>173</v>
      </c>
      <c r="C119" s="159" t="s">
        <v>175</v>
      </c>
      <c r="D119" s="159"/>
      <c r="E119" s="159"/>
      <c r="F119" s="139">
        <f>F120</f>
        <v>73.5</v>
      </c>
    </row>
    <row r="120" spans="1:6" ht="47.25">
      <c r="A120" s="7" t="s">
        <v>4</v>
      </c>
      <c r="B120" s="55" t="s">
        <v>173</v>
      </c>
      <c r="C120" s="55" t="s">
        <v>175</v>
      </c>
      <c r="D120" s="55" t="s">
        <v>5</v>
      </c>
      <c r="E120" s="55"/>
      <c r="F120" s="86">
        <f>F121</f>
        <v>73.5</v>
      </c>
    </row>
    <row r="121" spans="1:6" ht="78.75">
      <c r="A121" s="23" t="s">
        <v>288</v>
      </c>
      <c r="B121" s="54" t="s">
        <v>173</v>
      </c>
      <c r="C121" s="54" t="s">
        <v>175</v>
      </c>
      <c r="D121" s="54" t="s">
        <v>5</v>
      </c>
      <c r="E121" s="54" t="s">
        <v>286</v>
      </c>
      <c r="F121" s="85">
        <f>F122</f>
        <v>73.5</v>
      </c>
    </row>
    <row r="122" spans="1:6" ht="31.5">
      <c r="A122" s="23" t="s">
        <v>289</v>
      </c>
      <c r="B122" s="54" t="s">
        <v>173</v>
      </c>
      <c r="C122" s="54" t="s">
        <v>175</v>
      </c>
      <c r="D122" s="54" t="s">
        <v>5</v>
      </c>
      <c r="E122" s="54" t="s">
        <v>287</v>
      </c>
      <c r="F122" s="85">
        <f>'пр.10,'!H69</f>
        <v>73.5</v>
      </c>
    </row>
    <row r="123" spans="1:6" s="28" customFormat="1" ht="31.5">
      <c r="A123" s="39" t="s">
        <v>520</v>
      </c>
      <c r="B123" s="158" t="s">
        <v>175</v>
      </c>
      <c r="C123" s="158"/>
      <c r="D123" s="158"/>
      <c r="E123" s="158"/>
      <c r="F123" s="138">
        <f>F124+F129</f>
        <v>2</v>
      </c>
    </row>
    <row r="124" spans="1:6" s="28" customFormat="1" ht="47.25">
      <c r="A124" s="106" t="s">
        <v>192</v>
      </c>
      <c r="B124" s="159" t="s">
        <v>175</v>
      </c>
      <c r="C124" s="159" t="s">
        <v>176</v>
      </c>
      <c r="D124" s="159"/>
      <c r="E124" s="159"/>
      <c r="F124" s="139">
        <f>F125</f>
        <v>1</v>
      </c>
    </row>
    <row r="125" spans="1:6" ht="31.5">
      <c r="A125" s="7" t="s">
        <v>283</v>
      </c>
      <c r="B125" s="55" t="s">
        <v>175</v>
      </c>
      <c r="C125" s="55" t="s">
        <v>176</v>
      </c>
      <c r="D125" s="53" t="s">
        <v>276</v>
      </c>
      <c r="E125" s="55"/>
      <c r="F125" s="86">
        <f>F126</f>
        <v>1</v>
      </c>
    </row>
    <row r="126" spans="1:6" ht="47.25">
      <c r="A126" s="10" t="s">
        <v>193</v>
      </c>
      <c r="B126" s="54" t="s">
        <v>175</v>
      </c>
      <c r="C126" s="54" t="s">
        <v>176</v>
      </c>
      <c r="D126" s="52" t="s">
        <v>403</v>
      </c>
      <c r="E126" s="54" t="s">
        <v>171</v>
      </c>
      <c r="F126" s="85">
        <f>F127</f>
        <v>1</v>
      </c>
    </row>
    <row r="127" spans="1:6" ht="31.5">
      <c r="A127" s="23" t="s">
        <v>292</v>
      </c>
      <c r="B127" s="54" t="s">
        <v>175</v>
      </c>
      <c r="C127" s="54" t="s">
        <v>176</v>
      </c>
      <c r="D127" s="52" t="s">
        <v>403</v>
      </c>
      <c r="E127" s="54" t="s">
        <v>290</v>
      </c>
      <c r="F127" s="85">
        <f>F128</f>
        <v>1</v>
      </c>
    </row>
    <row r="128" spans="1:6" ht="47.25">
      <c r="A128" s="23" t="s">
        <v>293</v>
      </c>
      <c r="B128" s="54" t="s">
        <v>175</v>
      </c>
      <c r="C128" s="54" t="s">
        <v>176</v>
      </c>
      <c r="D128" s="52" t="s">
        <v>403</v>
      </c>
      <c r="E128" s="54" t="s">
        <v>291</v>
      </c>
      <c r="F128" s="85">
        <f>'пр.10,'!H76</f>
        <v>1</v>
      </c>
    </row>
    <row r="129" spans="1:6" ht="15.75">
      <c r="A129" s="106" t="s">
        <v>8</v>
      </c>
      <c r="B129" s="159" t="s">
        <v>175</v>
      </c>
      <c r="C129" s="159" t="s">
        <v>177</v>
      </c>
      <c r="D129" s="159"/>
      <c r="E129" s="159"/>
      <c r="F129" s="139">
        <f>F130</f>
        <v>1</v>
      </c>
    </row>
    <row r="130" spans="1:6" ht="47.25">
      <c r="A130" s="137" t="s">
        <v>419</v>
      </c>
      <c r="B130" s="164" t="s">
        <v>175</v>
      </c>
      <c r="C130" s="164" t="s">
        <v>177</v>
      </c>
      <c r="D130" s="164" t="s">
        <v>422</v>
      </c>
      <c r="E130" s="164"/>
      <c r="F130" s="191">
        <f>F131</f>
        <v>1</v>
      </c>
    </row>
    <row r="131" spans="1:6" ht="31.5">
      <c r="A131" s="23" t="s">
        <v>292</v>
      </c>
      <c r="B131" s="165" t="s">
        <v>175</v>
      </c>
      <c r="C131" s="165" t="s">
        <v>177</v>
      </c>
      <c r="D131" s="165" t="s">
        <v>422</v>
      </c>
      <c r="E131" s="165" t="s">
        <v>290</v>
      </c>
      <c r="F131" s="192">
        <f>F132</f>
        <v>1</v>
      </c>
    </row>
    <row r="132" spans="1:6" ht="47.25">
      <c r="A132" s="23" t="s">
        <v>293</v>
      </c>
      <c r="B132" s="165" t="s">
        <v>175</v>
      </c>
      <c r="C132" s="165" t="s">
        <v>177</v>
      </c>
      <c r="D132" s="165" t="s">
        <v>422</v>
      </c>
      <c r="E132" s="165" t="s">
        <v>291</v>
      </c>
      <c r="F132" s="191">
        <f>'пр.10,'!H82</f>
        <v>1</v>
      </c>
    </row>
    <row r="133" spans="1:6" s="28" customFormat="1" ht="15.75" hidden="1">
      <c r="A133" s="39" t="s">
        <v>521</v>
      </c>
      <c r="B133" s="158"/>
      <c r="C133" s="158"/>
      <c r="D133" s="158"/>
      <c r="E133" s="158"/>
      <c r="F133" s="138">
        <f>F154</f>
        <v>0</v>
      </c>
    </row>
    <row r="134" spans="1:6" s="28" customFormat="1" ht="15.75" hidden="1">
      <c r="A134" s="106" t="s">
        <v>262</v>
      </c>
      <c r="B134" s="159" t="s">
        <v>181</v>
      </c>
      <c r="C134" s="159" t="s">
        <v>173</v>
      </c>
      <c r="D134" s="159"/>
      <c r="E134" s="159"/>
      <c r="F134" s="139">
        <f>F135</f>
        <v>0</v>
      </c>
    </row>
    <row r="135" spans="1:6" ht="47.25" hidden="1">
      <c r="A135" s="7" t="s">
        <v>392</v>
      </c>
      <c r="B135" s="55" t="s">
        <v>181</v>
      </c>
      <c r="C135" s="55" t="s">
        <v>173</v>
      </c>
      <c r="D135" s="53" t="s">
        <v>439</v>
      </c>
      <c r="E135" s="55"/>
      <c r="F135" s="86">
        <f>F136</f>
        <v>0</v>
      </c>
    </row>
    <row r="136" spans="1:6" ht="47.25" hidden="1">
      <c r="A136" s="23" t="s">
        <v>302</v>
      </c>
      <c r="B136" s="54" t="s">
        <v>181</v>
      </c>
      <c r="C136" s="54" t="s">
        <v>173</v>
      </c>
      <c r="D136" s="52" t="s">
        <v>452</v>
      </c>
      <c r="E136" s="54" t="s">
        <v>299</v>
      </c>
      <c r="F136" s="85">
        <f>F137</f>
        <v>0</v>
      </c>
    </row>
    <row r="137" spans="1:6" ht="15.75" hidden="1">
      <c r="A137" s="23" t="s">
        <v>303</v>
      </c>
      <c r="B137" s="54" t="s">
        <v>181</v>
      </c>
      <c r="C137" s="54" t="s">
        <v>173</v>
      </c>
      <c r="D137" s="52" t="s">
        <v>452</v>
      </c>
      <c r="E137" s="54" t="s">
        <v>300</v>
      </c>
      <c r="F137" s="85"/>
    </row>
    <row r="138" spans="1:6" s="28" customFormat="1" ht="15.75" hidden="1">
      <c r="A138" s="106" t="s">
        <v>190</v>
      </c>
      <c r="B138" s="159" t="s">
        <v>181</v>
      </c>
      <c r="C138" s="159" t="s">
        <v>182</v>
      </c>
      <c r="D138" s="159"/>
      <c r="E138" s="159"/>
      <c r="F138" s="139">
        <f>F139+F145+F148+F151</f>
        <v>0</v>
      </c>
    </row>
    <row r="139" spans="1:6" ht="47.25" hidden="1">
      <c r="A139" s="7" t="s">
        <v>278</v>
      </c>
      <c r="B139" s="55" t="s">
        <v>181</v>
      </c>
      <c r="C139" s="55" t="s">
        <v>182</v>
      </c>
      <c r="D139" s="55" t="s">
        <v>274</v>
      </c>
      <c r="E139" s="55"/>
      <c r="F139" s="86">
        <f>F140</f>
        <v>0</v>
      </c>
    </row>
    <row r="140" spans="1:6" ht="31.5" hidden="1">
      <c r="A140" s="108" t="s">
        <v>440</v>
      </c>
      <c r="B140" s="54" t="s">
        <v>181</v>
      </c>
      <c r="C140" s="54" t="s">
        <v>182</v>
      </c>
      <c r="D140" s="54" t="s">
        <v>345</v>
      </c>
      <c r="E140" s="54"/>
      <c r="F140" s="85"/>
    </row>
    <row r="141" spans="1:6" ht="78.75" hidden="1">
      <c r="A141" s="23" t="s">
        <v>288</v>
      </c>
      <c r="B141" s="54" t="s">
        <v>181</v>
      </c>
      <c r="C141" s="54" t="s">
        <v>182</v>
      </c>
      <c r="D141" s="54" t="s">
        <v>345</v>
      </c>
      <c r="E141" s="54" t="s">
        <v>286</v>
      </c>
      <c r="F141" s="85">
        <f>F142</f>
        <v>0</v>
      </c>
    </row>
    <row r="142" spans="1:6" ht="31.5" hidden="1">
      <c r="A142" s="23" t="s">
        <v>289</v>
      </c>
      <c r="B142" s="54" t="s">
        <v>181</v>
      </c>
      <c r="C142" s="54" t="s">
        <v>182</v>
      </c>
      <c r="D142" s="54" t="s">
        <v>345</v>
      </c>
      <c r="E142" s="54" t="s">
        <v>287</v>
      </c>
      <c r="F142" s="85"/>
    </row>
    <row r="143" spans="1:6" ht="15.75" hidden="1">
      <c r="A143" s="23" t="s">
        <v>298</v>
      </c>
      <c r="B143" s="54" t="s">
        <v>181</v>
      </c>
      <c r="C143" s="54" t="s">
        <v>182</v>
      </c>
      <c r="D143" s="54" t="s">
        <v>345</v>
      </c>
      <c r="E143" s="54" t="s">
        <v>297</v>
      </c>
      <c r="F143" s="85">
        <f>F144</f>
        <v>0</v>
      </c>
    </row>
    <row r="144" spans="1:6" ht="15.75" hidden="1">
      <c r="A144" s="23" t="s">
        <v>306</v>
      </c>
      <c r="B144" s="54" t="s">
        <v>181</v>
      </c>
      <c r="C144" s="54" t="s">
        <v>182</v>
      </c>
      <c r="D144" s="54" t="s">
        <v>345</v>
      </c>
      <c r="E144" s="49">
        <v>850</v>
      </c>
      <c r="F144" s="85"/>
    </row>
    <row r="145" spans="1:6" ht="47.25" hidden="1">
      <c r="A145" s="10" t="s">
        <v>536</v>
      </c>
      <c r="B145" s="54" t="s">
        <v>181</v>
      </c>
      <c r="C145" s="54" t="s">
        <v>182</v>
      </c>
      <c r="D145" s="54" t="s">
        <v>416</v>
      </c>
      <c r="E145" s="54"/>
      <c r="F145" s="160">
        <f>F146</f>
        <v>0</v>
      </c>
    </row>
    <row r="146" spans="1:6" ht="31.5" hidden="1">
      <c r="A146" s="10" t="s">
        <v>292</v>
      </c>
      <c r="B146" s="54" t="s">
        <v>181</v>
      </c>
      <c r="C146" s="54" t="s">
        <v>182</v>
      </c>
      <c r="D146" s="54" t="s">
        <v>280</v>
      </c>
      <c r="E146" s="54" t="s">
        <v>290</v>
      </c>
      <c r="F146" s="160">
        <f>F147</f>
        <v>0</v>
      </c>
    </row>
    <row r="147" spans="1:6" ht="47.25" hidden="1">
      <c r="A147" s="10" t="s">
        <v>293</v>
      </c>
      <c r="B147" s="54" t="s">
        <v>181</v>
      </c>
      <c r="C147" s="54" t="s">
        <v>182</v>
      </c>
      <c r="D147" s="54" t="s">
        <v>280</v>
      </c>
      <c r="E147" s="54" t="s">
        <v>291</v>
      </c>
      <c r="F147" s="160"/>
    </row>
    <row r="148" spans="1:6" ht="63" hidden="1">
      <c r="A148" s="10" t="s">
        <v>269</v>
      </c>
      <c r="B148" s="54" t="s">
        <v>181</v>
      </c>
      <c r="C148" s="54" t="s">
        <v>182</v>
      </c>
      <c r="D148" s="54" t="s">
        <v>416</v>
      </c>
      <c r="E148" s="54"/>
      <c r="F148" s="160">
        <f>F149</f>
        <v>0</v>
      </c>
    </row>
    <row r="149" spans="1:6" ht="78.75" hidden="1">
      <c r="A149" s="10" t="s">
        <v>288</v>
      </c>
      <c r="B149" s="54" t="s">
        <v>181</v>
      </c>
      <c r="C149" s="54" t="s">
        <v>182</v>
      </c>
      <c r="D149" s="54" t="s">
        <v>280</v>
      </c>
      <c r="E149" s="54" t="s">
        <v>286</v>
      </c>
      <c r="F149" s="160">
        <f>F150</f>
        <v>0</v>
      </c>
    </row>
    <row r="150" spans="1:6" ht="31.5" hidden="1">
      <c r="A150" s="10" t="s">
        <v>289</v>
      </c>
      <c r="B150" s="54" t="s">
        <v>181</v>
      </c>
      <c r="C150" s="54" t="s">
        <v>182</v>
      </c>
      <c r="D150" s="54" t="s">
        <v>280</v>
      </c>
      <c r="E150" s="54" t="s">
        <v>287</v>
      </c>
      <c r="F150" s="160"/>
    </row>
    <row r="151" spans="1:6" ht="47.25" hidden="1">
      <c r="A151" s="7" t="s">
        <v>456</v>
      </c>
      <c r="B151" s="55" t="s">
        <v>181</v>
      </c>
      <c r="C151" s="55" t="s">
        <v>182</v>
      </c>
      <c r="D151" s="53" t="s">
        <v>438</v>
      </c>
      <c r="E151" s="55"/>
      <c r="F151" s="86">
        <f>F152</f>
        <v>0</v>
      </c>
    </row>
    <row r="152" spans="1:6" ht="31.5" hidden="1">
      <c r="A152" s="23" t="s">
        <v>292</v>
      </c>
      <c r="B152" s="54" t="s">
        <v>181</v>
      </c>
      <c r="C152" s="54" t="s">
        <v>182</v>
      </c>
      <c r="D152" s="52" t="s">
        <v>455</v>
      </c>
      <c r="E152" s="54" t="s">
        <v>290</v>
      </c>
      <c r="F152" s="85">
        <f>F153</f>
        <v>0</v>
      </c>
    </row>
    <row r="153" spans="1:6" ht="47.25" hidden="1">
      <c r="A153" s="23" t="s">
        <v>293</v>
      </c>
      <c r="B153" s="54" t="s">
        <v>181</v>
      </c>
      <c r="C153" s="54" t="s">
        <v>182</v>
      </c>
      <c r="D153" s="52" t="s">
        <v>455</v>
      </c>
      <c r="E153" s="54" t="s">
        <v>291</v>
      </c>
      <c r="F153" s="85"/>
    </row>
    <row r="154" spans="1:6" s="28" customFormat="1" ht="15.75" hidden="1">
      <c r="A154" s="106" t="s">
        <v>305</v>
      </c>
      <c r="B154" s="159" t="s">
        <v>181</v>
      </c>
      <c r="C154" s="159" t="s">
        <v>176</v>
      </c>
      <c r="D154" s="159"/>
      <c r="E154" s="159"/>
      <c r="F154" s="139">
        <f>F165</f>
        <v>0</v>
      </c>
    </row>
    <row r="155" spans="1:6" ht="47.25" hidden="1">
      <c r="A155" s="7" t="s">
        <v>391</v>
      </c>
      <c r="B155" s="55" t="s">
        <v>181</v>
      </c>
      <c r="C155" s="55" t="s">
        <v>176</v>
      </c>
      <c r="D155" s="53" t="s">
        <v>425</v>
      </c>
      <c r="E155" s="55" t="s">
        <v>171</v>
      </c>
      <c r="F155" s="86">
        <f>F156</f>
        <v>0</v>
      </c>
    </row>
    <row r="156" spans="1:6" ht="31.5" hidden="1">
      <c r="A156" s="10" t="s">
        <v>399</v>
      </c>
      <c r="B156" s="54" t="s">
        <v>181</v>
      </c>
      <c r="C156" s="54" t="s">
        <v>176</v>
      </c>
      <c r="D156" s="54" t="s">
        <v>453</v>
      </c>
      <c r="E156" s="54"/>
      <c r="F156" s="85">
        <f>F157</f>
        <v>0</v>
      </c>
    </row>
    <row r="157" spans="1:6" ht="47.25" hidden="1">
      <c r="A157" s="23" t="s">
        <v>302</v>
      </c>
      <c r="B157" s="54" t="s">
        <v>181</v>
      </c>
      <c r="C157" s="54" t="s">
        <v>176</v>
      </c>
      <c r="D157" s="54" t="s">
        <v>453</v>
      </c>
      <c r="E157" s="54" t="s">
        <v>299</v>
      </c>
      <c r="F157" s="85">
        <f>F158</f>
        <v>0</v>
      </c>
    </row>
    <row r="158" spans="1:6" ht="15.75" hidden="1">
      <c r="A158" s="23" t="s">
        <v>303</v>
      </c>
      <c r="B158" s="54" t="s">
        <v>181</v>
      </c>
      <c r="C158" s="54" t="s">
        <v>176</v>
      </c>
      <c r="D158" s="54" t="s">
        <v>453</v>
      </c>
      <c r="E158" s="54" t="s">
        <v>300</v>
      </c>
      <c r="F158" s="85"/>
    </row>
    <row r="159" spans="1:6" ht="47.25" hidden="1">
      <c r="A159" s="7" t="s">
        <v>278</v>
      </c>
      <c r="B159" s="55" t="s">
        <v>181</v>
      </c>
      <c r="C159" s="55" t="s">
        <v>176</v>
      </c>
      <c r="D159" s="2" t="s">
        <v>274</v>
      </c>
      <c r="E159" s="55"/>
      <c r="F159" s="86">
        <f>F160</f>
        <v>0</v>
      </c>
    </row>
    <row r="160" spans="1:6" ht="31.5" hidden="1">
      <c r="A160" s="10" t="s">
        <v>343</v>
      </c>
      <c r="B160" s="54" t="s">
        <v>181</v>
      </c>
      <c r="C160" s="54" t="s">
        <v>176</v>
      </c>
      <c r="D160" s="52" t="s">
        <v>405</v>
      </c>
      <c r="E160" s="54"/>
      <c r="F160" s="85">
        <f>F161</f>
        <v>0</v>
      </c>
    </row>
    <row r="161" spans="1:6" ht="31.5" hidden="1">
      <c r="A161" s="23" t="s">
        <v>292</v>
      </c>
      <c r="B161" s="54" t="s">
        <v>181</v>
      </c>
      <c r="C161" s="54" t="s">
        <v>176</v>
      </c>
      <c r="D161" s="52" t="s">
        <v>405</v>
      </c>
      <c r="E161" s="54" t="s">
        <v>290</v>
      </c>
      <c r="F161" s="85"/>
    </row>
    <row r="162" spans="1:6" ht="47.25" hidden="1">
      <c r="A162" s="23" t="s">
        <v>293</v>
      </c>
      <c r="B162" s="54" t="s">
        <v>181</v>
      </c>
      <c r="C162" s="54" t="s">
        <v>176</v>
      </c>
      <c r="D162" s="52" t="s">
        <v>405</v>
      </c>
      <c r="E162" s="54" t="s">
        <v>291</v>
      </c>
      <c r="F162" s="160"/>
    </row>
    <row r="163" spans="1:6" ht="31.5" hidden="1">
      <c r="A163" s="7" t="s">
        <v>283</v>
      </c>
      <c r="B163" s="55" t="s">
        <v>181</v>
      </c>
      <c r="C163" s="55" t="s">
        <v>176</v>
      </c>
      <c r="D163" s="41" t="s">
        <v>276</v>
      </c>
      <c r="E163" s="55"/>
      <c r="F163" s="86">
        <f>F164</f>
        <v>0</v>
      </c>
    </row>
    <row r="164" spans="1:6" ht="31.5" hidden="1">
      <c r="A164" s="3" t="s">
        <v>342</v>
      </c>
      <c r="B164" s="54" t="s">
        <v>181</v>
      </c>
      <c r="C164" s="54" t="s">
        <v>176</v>
      </c>
      <c r="D164" s="52" t="s">
        <v>420</v>
      </c>
      <c r="E164" s="54"/>
      <c r="F164" s="85"/>
    </row>
    <row r="165" spans="1:6" ht="31.5" hidden="1">
      <c r="A165" s="23" t="s">
        <v>292</v>
      </c>
      <c r="B165" s="54" t="s">
        <v>181</v>
      </c>
      <c r="C165" s="54" t="s">
        <v>176</v>
      </c>
      <c r="D165" s="52" t="s">
        <v>420</v>
      </c>
      <c r="E165" s="54" t="s">
        <v>290</v>
      </c>
      <c r="F165" s="85">
        <f>F166</f>
        <v>0</v>
      </c>
    </row>
    <row r="166" spans="1:6" ht="47.25" hidden="1">
      <c r="A166" s="10" t="s">
        <v>293</v>
      </c>
      <c r="B166" s="54" t="s">
        <v>181</v>
      </c>
      <c r="C166" s="54" t="s">
        <v>176</v>
      </c>
      <c r="D166" s="161" t="s">
        <v>420</v>
      </c>
      <c r="E166" s="54" t="s">
        <v>291</v>
      </c>
      <c r="F166" s="160">
        <v>0</v>
      </c>
    </row>
    <row r="167" spans="1:6" ht="31.5" hidden="1">
      <c r="A167" s="10" t="s">
        <v>231</v>
      </c>
      <c r="B167" s="54" t="s">
        <v>181</v>
      </c>
      <c r="C167" s="54" t="s">
        <v>176</v>
      </c>
      <c r="D167" s="54" t="s">
        <v>416</v>
      </c>
      <c r="E167" s="54"/>
      <c r="F167" s="85">
        <f>F168</f>
        <v>0</v>
      </c>
    </row>
    <row r="168" spans="1:6" ht="31.5" hidden="1">
      <c r="A168" s="10" t="s">
        <v>292</v>
      </c>
      <c r="B168" s="54" t="s">
        <v>181</v>
      </c>
      <c r="C168" s="54" t="s">
        <v>176</v>
      </c>
      <c r="D168" s="54" t="s">
        <v>280</v>
      </c>
      <c r="E168" s="54" t="s">
        <v>290</v>
      </c>
      <c r="F168" s="85">
        <f>F169</f>
        <v>0</v>
      </c>
    </row>
    <row r="169" spans="1:6" ht="47.25" hidden="1">
      <c r="A169" s="10" t="s">
        <v>293</v>
      </c>
      <c r="B169" s="54" t="s">
        <v>181</v>
      </c>
      <c r="C169" s="54" t="s">
        <v>176</v>
      </c>
      <c r="D169" s="54" t="s">
        <v>280</v>
      </c>
      <c r="E169" s="54" t="s">
        <v>291</v>
      </c>
      <c r="F169" s="160"/>
    </row>
    <row r="170" spans="1:6" s="28" customFormat="1" ht="31.5" hidden="1">
      <c r="A170" s="106" t="s">
        <v>226</v>
      </c>
      <c r="B170" s="159" t="s">
        <v>181</v>
      </c>
      <c r="C170" s="159" t="s">
        <v>179</v>
      </c>
      <c r="D170" s="159"/>
      <c r="E170" s="159"/>
      <c r="F170" s="139">
        <f>F171+F175+F178+F182+F186+F189+F193+F196</f>
        <v>0</v>
      </c>
    </row>
    <row r="171" spans="1:6" ht="47.25" hidden="1">
      <c r="A171" s="7" t="s">
        <v>395</v>
      </c>
      <c r="B171" s="55" t="s">
        <v>181</v>
      </c>
      <c r="C171" s="55" t="s">
        <v>179</v>
      </c>
      <c r="D171" s="55" t="s">
        <v>430</v>
      </c>
      <c r="E171" s="55"/>
      <c r="F171" s="86"/>
    </row>
    <row r="172" spans="1:6" ht="47.25" hidden="1">
      <c r="A172" s="23" t="s">
        <v>398</v>
      </c>
      <c r="B172" s="54" t="s">
        <v>181</v>
      </c>
      <c r="C172" s="54" t="s">
        <v>179</v>
      </c>
      <c r="D172" s="54" t="s">
        <v>431</v>
      </c>
      <c r="E172" s="54"/>
      <c r="F172" s="85"/>
    </row>
    <row r="173" spans="1:6" ht="15.75" hidden="1">
      <c r="A173" s="23" t="s">
        <v>236</v>
      </c>
      <c r="B173" s="54" t="s">
        <v>181</v>
      </c>
      <c r="C173" s="54" t="s">
        <v>179</v>
      </c>
      <c r="D173" s="54" t="s">
        <v>431</v>
      </c>
      <c r="E173" s="54" t="s">
        <v>185</v>
      </c>
      <c r="F173" s="85"/>
    </row>
    <row r="174" spans="1:6" ht="15.75" hidden="1">
      <c r="A174" s="10" t="s">
        <v>251</v>
      </c>
      <c r="B174" s="54" t="s">
        <v>181</v>
      </c>
      <c r="C174" s="54" t="s">
        <v>179</v>
      </c>
      <c r="D174" s="54" t="s">
        <v>431</v>
      </c>
      <c r="E174" s="54" t="s">
        <v>271</v>
      </c>
      <c r="F174" s="160"/>
    </row>
    <row r="175" spans="1:6" ht="31.5" hidden="1">
      <c r="A175" s="7" t="s">
        <v>329</v>
      </c>
      <c r="B175" s="55" t="s">
        <v>181</v>
      </c>
      <c r="C175" s="55" t="s">
        <v>179</v>
      </c>
      <c r="D175" s="53" t="s">
        <v>435</v>
      </c>
      <c r="E175" s="55"/>
      <c r="F175" s="86"/>
    </row>
    <row r="176" spans="1:6" ht="15.75" hidden="1">
      <c r="A176" s="23" t="s">
        <v>298</v>
      </c>
      <c r="B176" s="54" t="s">
        <v>181</v>
      </c>
      <c r="C176" s="54" t="s">
        <v>179</v>
      </c>
      <c r="D176" s="52" t="s">
        <v>445</v>
      </c>
      <c r="E176" s="54" t="s">
        <v>297</v>
      </c>
      <c r="F176" s="85"/>
    </row>
    <row r="177" spans="1:6" ht="47.25" hidden="1">
      <c r="A177" s="23" t="s">
        <v>317</v>
      </c>
      <c r="B177" s="54" t="s">
        <v>181</v>
      </c>
      <c r="C177" s="54" t="s">
        <v>179</v>
      </c>
      <c r="D177" s="52" t="s">
        <v>445</v>
      </c>
      <c r="E177" s="54" t="s">
        <v>316</v>
      </c>
      <c r="F177" s="85"/>
    </row>
    <row r="178" spans="1:6" ht="31.5" hidden="1">
      <c r="A178" s="7" t="s">
        <v>535</v>
      </c>
      <c r="B178" s="55" t="s">
        <v>181</v>
      </c>
      <c r="C178" s="55" t="s">
        <v>179</v>
      </c>
      <c r="D178" s="53" t="s">
        <v>436</v>
      </c>
      <c r="E178" s="55"/>
      <c r="F178" s="86"/>
    </row>
    <row r="179" spans="1:6" ht="47.25" hidden="1">
      <c r="A179" s="10" t="s">
        <v>555</v>
      </c>
      <c r="B179" s="54" t="s">
        <v>181</v>
      </c>
      <c r="C179" s="54" t="s">
        <v>179</v>
      </c>
      <c r="D179" s="52" t="s">
        <v>550</v>
      </c>
      <c r="E179" s="54"/>
      <c r="F179" s="85"/>
    </row>
    <row r="180" spans="1:6" ht="31.5" hidden="1">
      <c r="A180" s="23" t="s">
        <v>292</v>
      </c>
      <c r="B180" s="54" t="s">
        <v>181</v>
      </c>
      <c r="C180" s="54" t="s">
        <v>179</v>
      </c>
      <c r="D180" s="52" t="s">
        <v>551</v>
      </c>
      <c r="E180" s="54" t="s">
        <v>290</v>
      </c>
      <c r="F180" s="85"/>
    </row>
    <row r="181" spans="1:6" ht="47.25" hidden="1">
      <c r="A181" s="23" t="s">
        <v>293</v>
      </c>
      <c r="B181" s="54" t="s">
        <v>181</v>
      </c>
      <c r="C181" s="54" t="s">
        <v>179</v>
      </c>
      <c r="D181" s="52" t="s">
        <v>551</v>
      </c>
      <c r="E181" s="54" t="s">
        <v>291</v>
      </c>
      <c r="F181" s="85"/>
    </row>
    <row r="182" spans="1:6" ht="31.5" hidden="1">
      <c r="A182" s="7" t="s">
        <v>283</v>
      </c>
      <c r="B182" s="55" t="s">
        <v>181</v>
      </c>
      <c r="C182" s="55" t="s">
        <v>179</v>
      </c>
      <c r="D182" s="53" t="s">
        <v>276</v>
      </c>
      <c r="E182" s="55"/>
      <c r="F182" s="86"/>
    </row>
    <row r="183" spans="1:6" ht="47.25" hidden="1">
      <c r="A183" s="10" t="s">
        <v>270</v>
      </c>
      <c r="B183" s="54" t="s">
        <v>181</v>
      </c>
      <c r="C183" s="54" t="s">
        <v>179</v>
      </c>
      <c r="D183" s="52" t="s">
        <v>353</v>
      </c>
      <c r="E183" s="54"/>
      <c r="F183" s="85"/>
    </row>
    <row r="184" spans="1:6" ht="31.5" hidden="1">
      <c r="A184" s="23" t="s">
        <v>292</v>
      </c>
      <c r="B184" s="54" t="s">
        <v>181</v>
      </c>
      <c r="C184" s="54" t="s">
        <v>179</v>
      </c>
      <c r="D184" s="52" t="s">
        <v>353</v>
      </c>
      <c r="E184" s="54" t="s">
        <v>290</v>
      </c>
      <c r="F184" s="85"/>
    </row>
    <row r="185" spans="1:6" ht="47.25" hidden="1">
      <c r="A185" s="23" t="s">
        <v>293</v>
      </c>
      <c r="B185" s="54" t="s">
        <v>181</v>
      </c>
      <c r="C185" s="54" t="s">
        <v>179</v>
      </c>
      <c r="D185" s="52" t="s">
        <v>353</v>
      </c>
      <c r="E185" s="54" t="s">
        <v>291</v>
      </c>
      <c r="F185" s="160"/>
    </row>
    <row r="186" spans="1:6" ht="47.25" hidden="1">
      <c r="A186" s="10" t="s">
        <v>533</v>
      </c>
      <c r="B186" s="54" t="s">
        <v>181</v>
      </c>
      <c r="C186" s="54" t="s">
        <v>179</v>
      </c>
      <c r="D186" s="54" t="s">
        <v>416</v>
      </c>
      <c r="E186" s="54"/>
      <c r="F186" s="160"/>
    </row>
    <row r="187" spans="1:6" ht="31.5" hidden="1">
      <c r="A187" s="10" t="s">
        <v>292</v>
      </c>
      <c r="B187" s="54" t="s">
        <v>181</v>
      </c>
      <c r="C187" s="54" t="s">
        <v>179</v>
      </c>
      <c r="D187" s="54" t="s">
        <v>280</v>
      </c>
      <c r="E187" s="54" t="s">
        <v>290</v>
      </c>
      <c r="F187" s="160"/>
    </row>
    <row r="188" spans="1:6" ht="47.25" hidden="1">
      <c r="A188" s="10" t="s">
        <v>293</v>
      </c>
      <c r="B188" s="54" t="s">
        <v>181</v>
      </c>
      <c r="C188" s="54" t="s">
        <v>179</v>
      </c>
      <c r="D188" s="54" t="s">
        <v>280</v>
      </c>
      <c r="E188" s="54" t="s">
        <v>291</v>
      </c>
      <c r="F188" s="160"/>
    </row>
    <row r="189" spans="1:6" ht="63" hidden="1">
      <c r="A189" s="10" t="s">
        <v>413</v>
      </c>
      <c r="B189" s="54" t="s">
        <v>181</v>
      </c>
      <c r="C189" s="54" t="s">
        <v>179</v>
      </c>
      <c r="D189" s="54" t="s">
        <v>416</v>
      </c>
      <c r="E189" s="54"/>
      <c r="F189" s="160"/>
    </row>
    <row r="190" spans="1:6" ht="31.5" hidden="1">
      <c r="A190" s="10" t="s">
        <v>273</v>
      </c>
      <c r="B190" s="54" t="s">
        <v>181</v>
      </c>
      <c r="C190" s="54" t="s">
        <v>179</v>
      </c>
      <c r="D190" s="54" t="s">
        <v>416</v>
      </c>
      <c r="E190" s="54"/>
      <c r="F190" s="160"/>
    </row>
    <row r="191" spans="1:6" ht="47.25" hidden="1">
      <c r="A191" s="10" t="s">
        <v>312</v>
      </c>
      <c r="B191" s="54" t="s">
        <v>181</v>
      </c>
      <c r="C191" s="54" t="s">
        <v>179</v>
      </c>
      <c r="D191" s="54" t="s">
        <v>280</v>
      </c>
      <c r="E191" s="54" t="s">
        <v>309</v>
      </c>
      <c r="F191" s="160"/>
    </row>
    <row r="192" spans="1:6" ht="15.75" hidden="1">
      <c r="A192" s="10" t="s">
        <v>220</v>
      </c>
      <c r="B192" s="54" t="s">
        <v>181</v>
      </c>
      <c r="C192" s="54" t="s">
        <v>179</v>
      </c>
      <c r="D192" s="54" t="s">
        <v>280</v>
      </c>
      <c r="E192" s="54" t="s">
        <v>310</v>
      </c>
      <c r="F192" s="160"/>
    </row>
    <row r="193" spans="1:6" ht="94.5" hidden="1">
      <c r="A193" s="10" t="s">
        <v>255</v>
      </c>
      <c r="B193" s="54" t="s">
        <v>181</v>
      </c>
      <c r="C193" s="54" t="s">
        <v>179</v>
      </c>
      <c r="D193" s="54" t="s">
        <v>416</v>
      </c>
      <c r="E193" s="54"/>
      <c r="F193" s="160"/>
    </row>
    <row r="194" spans="1:6" ht="78.75" hidden="1">
      <c r="A194" s="10" t="s">
        <v>288</v>
      </c>
      <c r="B194" s="54" t="s">
        <v>181</v>
      </c>
      <c r="C194" s="54" t="s">
        <v>179</v>
      </c>
      <c r="D194" s="54" t="s">
        <v>280</v>
      </c>
      <c r="E194" s="54" t="s">
        <v>286</v>
      </c>
      <c r="F194" s="160"/>
    </row>
    <row r="195" spans="1:6" ht="31.5" hidden="1">
      <c r="A195" s="10" t="s">
        <v>289</v>
      </c>
      <c r="B195" s="54" t="s">
        <v>181</v>
      </c>
      <c r="C195" s="54" t="s">
        <v>179</v>
      </c>
      <c r="D195" s="54" t="s">
        <v>280</v>
      </c>
      <c r="E195" s="54" t="s">
        <v>287</v>
      </c>
      <c r="F195" s="160"/>
    </row>
    <row r="196" spans="1:6" ht="47.25" hidden="1">
      <c r="A196" s="10" t="s">
        <v>270</v>
      </c>
      <c r="B196" s="54" t="s">
        <v>181</v>
      </c>
      <c r="C196" s="54" t="s">
        <v>179</v>
      </c>
      <c r="D196" s="54" t="s">
        <v>416</v>
      </c>
      <c r="E196" s="54"/>
      <c r="F196" s="160"/>
    </row>
    <row r="197" spans="1:6" ht="31.5" hidden="1">
      <c r="A197" s="10" t="s">
        <v>292</v>
      </c>
      <c r="B197" s="54" t="s">
        <v>181</v>
      </c>
      <c r="C197" s="54" t="s">
        <v>179</v>
      </c>
      <c r="D197" s="54" t="s">
        <v>280</v>
      </c>
      <c r="E197" s="54" t="s">
        <v>290</v>
      </c>
      <c r="F197" s="160"/>
    </row>
    <row r="198" spans="1:6" ht="47.25" hidden="1">
      <c r="A198" s="10" t="s">
        <v>293</v>
      </c>
      <c r="B198" s="54" t="s">
        <v>181</v>
      </c>
      <c r="C198" s="54" t="s">
        <v>179</v>
      </c>
      <c r="D198" s="54" t="s">
        <v>280</v>
      </c>
      <c r="E198" s="54" t="s">
        <v>291</v>
      </c>
      <c r="F198" s="160"/>
    </row>
    <row r="199" spans="1:6" s="28" customFormat="1" ht="15.75">
      <c r="A199" s="39" t="s">
        <v>522</v>
      </c>
      <c r="B199" s="158" t="s">
        <v>182</v>
      </c>
      <c r="C199" s="158"/>
      <c r="D199" s="158"/>
      <c r="E199" s="158"/>
      <c r="F199" s="138">
        <f>F200</f>
        <v>20</v>
      </c>
    </row>
    <row r="200" spans="1:6" s="28" customFormat="1" ht="15.75">
      <c r="A200" s="106" t="s">
        <v>25</v>
      </c>
      <c r="B200" s="159" t="s">
        <v>182</v>
      </c>
      <c r="C200" s="159" t="s">
        <v>175</v>
      </c>
      <c r="D200" s="159"/>
      <c r="E200" s="159"/>
      <c r="F200" s="139">
        <f>F201</f>
        <v>20</v>
      </c>
    </row>
    <row r="201" spans="1:6" ht="47.25">
      <c r="A201" s="7" t="s">
        <v>552</v>
      </c>
      <c r="B201" s="55" t="s">
        <v>182</v>
      </c>
      <c r="C201" s="55" t="s">
        <v>175</v>
      </c>
      <c r="D201" s="55" t="s">
        <v>422</v>
      </c>
      <c r="E201" s="55"/>
      <c r="F201" s="86">
        <f>F202</f>
        <v>20</v>
      </c>
    </row>
    <row r="202" spans="1:6" ht="31.5">
      <c r="A202" s="23" t="s">
        <v>292</v>
      </c>
      <c r="B202" s="54" t="s">
        <v>182</v>
      </c>
      <c r="C202" s="54" t="s">
        <v>175</v>
      </c>
      <c r="D202" s="54" t="s">
        <v>422</v>
      </c>
      <c r="E202" s="54" t="s">
        <v>290</v>
      </c>
      <c r="F202" s="85">
        <f>F203</f>
        <v>20</v>
      </c>
    </row>
    <row r="203" spans="1:6" ht="47.25">
      <c r="A203" s="10" t="s">
        <v>293</v>
      </c>
      <c r="B203" s="54" t="s">
        <v>182</v>
      </c>
      <c r="C203" s="54" t="s">
        <v>175</v>
      </c>
      <c r="D203" s="54" t="s">
        <v>422</v>
      </c>
      <c r="E203" s="54" t="s">
        <v>291</v>
      </c>
      <c r="F203" s="85">
        <f>'пр.10,'!H104</f>
        <v>20</v>
      </c>
    </row>
    <row r="204" spans="1:6" ht="31.5" hidden="1">
      <c r="A204" s="23" t="s">
        <v>289</v>
      </c>
      <c r="B204" s="54" t="s">
        <v>182</v>
      </c>
      <c r="C204" s="54" t="s">
        <v>182</v>
      </c>
      <c r="D204" s="54" t="s">
        <v>345</v>
      </c>
      <c r="E204" s="54" t="s">
        <v>287</v>
      </c>
      <c r="F204" s="160"/>
    </row>
    <row r="205" spans="1:6" ht="15.75" hidden="1">
      <c r="A205" s="23" t="s">
        <v>298</v>
      </c>
      <c r="B205" s="54" t="s">
        <v>182</v>
      </c>
      <c r="C205" s="54" t="s">
        <v>182</v>
      </c>
      <c r="D205" s="54" t="s">
        <v>345</v>
      </c>
      <c r="E205" s="54" t="s">
        <v>297</v>
      </c>
      <c r="F205" s="85"/>
    </row>
    <row r="206" spans="1:6" ht="15.75" hidden="1">
      <c r="A206" s="23" t="s">
        <v>306</v>
      </c>
      <c r="B206" s="54" t="s">
        <v>182</v>
      </c>
      <c r="C206" s="54" t="s">
        <v>182</v>
      </c>
      <c r="D206" s="54" t="s">
        <v>345</v>
      </c>
      <c r="E206" s="49">
        <v>850</v>
      </c>
      <c r="F206" s="85"/>
    </row>
    <row r="207" spans="1:6" ht="15.75" hidden="1">
      <c r="A207" s="27" t="s">
        <v>523</v>
      </c>
      <c r="B207" s="166"/>
      <c r="C207" s="166"/>
      <c r="D207" s="166"/>
      <c r="E207" s="166"/>
      <c r="F207" s="138">
        <f>F208+F219+F250+F254+F267</f>
        <v>0</v>
      </c>
    </row>
    <row r="208" spans="1:6" ht="15.75" hidden="1">
      <c r="A208" s="26" t="s">
        <v>217</v>
      </c>
      <c r="B208" s="167" t="s">
        <v>174</v>
      </c>
      <c r="C208" s="167" t="s">
        <v>172</v>
      </c>
      <c r="D208" s="167"/>
      <c r="E208" s="167"/>
      <c r="F208" s="168">
        <f>F209+F213+F216</f>
        <v>0</v>
      </c>
    </row>
    <row r="209" spans="1:6" ht="31.5" hidden="1">
      <c r="A209" s="37" t="s">
        <v>448</v>
      </c>
      <c r="B209" s="55" t="s">
        <v>174</v>
      </c>
      <c r="C209" s="55" t="s">
        <v>172</v>
      </c>
      <c r="D209" s="55" t="s">
        <v>340</v>
      </c>
      <c r="E209" s="55"/>
      <c r="F209" s="86"/>
    </row>
    <row r="210" spans="1:6" ht="31.5" hidden="1">
      <c r="A210" s="10" t="s">
        <v>359</v>
      </c>
      <c r="B210" s="54" t="s">
        <v>174</v>
      </c>
      <c r="C210" s="54" t="s">
        <v>172</v>
      </c>
      <c r="D210" s="54" t="s">
        <v>341</v>
      </c>
      <c r="E210" s="54"/>
      <c r="F210" s="85"/>
    </row>
    <row r="211" spans="1:6" ht="47.25" hidden="1">
      <c r="A211" s="23" t="s">
        <v>302</v>
      </c>
      <c r="B211" s="54" t="s">
        <v>174</v>
      </c>
      <c r="C211" s="54" t="s">
        <v>172</v>
      </c>
      <c r="D211" s="54" t="s">
        <v>341</v>
      </c>
      <c r="E211" s="54" t="s">
        <v>299</v>
      </c>
      <c r="F211" s="85"/>
    </row>
    <row r="212" spans="1:6" ht="15.75" hidden="1">
      <c r="A212" s="23" t="s">
        <v>303</v>
      </c>
      <c r="B212" s="54" t="s">
        <v>174</v>
      </c>
      <c r="C212" s="54" t="s">
        <v>172</v>
      </c>
      <c r="D212" s="54" t="s">
        <v>341</v>
      </c>
      <c r="E212" s="54" t="s">
        <v>300</v>
      </c>
      <c r="F212" s="85"/>
    </row>
    <row r="213" spans="1:6" ht="31.5" hidden="1">
      <c r="A213" s="10" t="s">
        <v>244</v>
      </c>
      <c r="B213" s="54" t="s">
        <v>174</v>
      </c>
      <c r="C213" s="54" t="s">
        <v>172</v>
      </c>
      <c r="D213" s="54" t="s">
        <v>416</v>
      </c>
      <c r="E213" s="54"/>
      <c r="F213" s="160"/>
    </row>
    <row r="214" spans="1:6" ht="47.25" hidden="1">
      <c r="A214" s="10" t="s">
        <v>302</v>
      </c>
      <c r="B214" s="54" t="s">
        <v>174</v>
      </c>
      <c r="C214" s="54" t="s">
        <v>172</v>
      </c>
      <c r="D214" s="54" t="s">
        <v>280</v>
      </c>
      <c r="E214" s="54" t="s">
        <v>299</v>
      </c>
      <c r="F214" s="160"/>
    </row>
    <row r="215" spans="1:6" ht="15.75" hidden="1">
      <c r="A215" s="10" t="s">
        <v>303</v>
      </c>
      <c r="B215" s="54" t="s">
        <v>174</v>
      </c>
      <c r="C215" s="54" t="s">
        <v>172</v>
      </c>
      <c r="D215" s="54" t="s">
        <v>280</v>
      </c>
      <c r="E215" s="54" t="s">
        <v>300</v>
      </c>
      <c r="F215" s="160"/>
    </row>
    <row r="216" spans="1:6" ht="31.5" hidden="1">
      <c r="A216" s="9" t="s">
        <v>538</v>
      </c>
      <c r="B216" s="54" t="s">
        <v>174</v>
      </c>
      <c r="C216" s="54" t="s">
        <v>172</v>
      </c>
      <c r="D216" s="54" t="s">
        <v>416</v>
      </c>
      <c r="E216" s="54"/>
      <c r="F216" s="160"/>
    </row>
    <row r="217" spans="1:6" ht="47.25" hidden="1">
      <c r="A217" s="10" t="s">
        <v>302</v>
      </c>
      <c r="B217" s="54" t="s">
        <v>174</v>
      </c>
      <c r="C217" s="54" t="s">
        <v>172</v>
      </c>
      <c r="D217" s="54" t="s">
        <v>280</v>
      </c>
      <c r="E217" s="54" t="s">
        <v>299</v>
      </c>
      <c r="F217" s="160"/>
    </row>
    <row r="218" spans="1:6" ht="15.75" hidden="1">
      <c r="A218" s="10" t="s">
        <v>303</v>
      </c>
      <c r="B218" s="54" t="s">
        <v>174</v>
      </c>
      <c r="C218" s="54" t="s">
        <v>172</v>
      </c>
      <c r="D218" s="54" t="s">
        <v>280</v>
      </c>
      <c r="E218" s="54" t="s">
        <v>300</v>
      </c>
      <c r="F218" s="160"/>
    </row>
    <row r="219" spans="1:6" s="28" customFormat="1" ht="15.75" hidden="1">
      <c r="A219" s="106" t="s">
        <v>241</v>
      </c>
      <c r="B219" s="159" t="s">
        <v>174</v>
      </c>
      <c r="C219" s="159" t="s">
        <v>173</v>
      </c>
      <c r="D219" s="159"/>
      <c r="E219" s="159"/>
      <c r="F219" s="139"/>
    </row>
    <row r="220" spans="1:6" ht="31.5" hidden="1">
      <c r="A220" s="36" t="s">
        <v>448</v>
      </c>
      <c r="B220" s="55" t="s">
        <v>174</v>
      </c>
      <c r="C220" s="55" t="s">
        <v>173</v>
      </c>
      <c r="D220" s="55" t="s">
        <v>340</v>
      </c>
      <c r="E220" s="55"/>
      <c r="F220" s="86"/>
    </row>
    <row r="221" spans="1:6" ht="31.5" hidden="1">
      <c r="A221" s="10" t="s">
        <v>360</v>
      </c>
      <c r="B221" s="54" t="s">
        <v>174</v>
      </c>
      <c r="C221" s="54" t="s">
        <v>173</v>
      </c>
      <c r="D221" s="54" t="s">
        <v>356</v>
      </c>
      <c r="E221" s="54"/>
      <c r="F221" s="85"/>
    </row>
    <row r="222" spans="1:6" ht="47.25" hidden="1">
      <c r="A222" s="23" t="s">
        <v>302</v>
      </c>
      <c r="B222" s="54" t="s">
        <v>174</v>
      </c>
      <c r="C222" s="54" t="s">
        <v>173</v>
      </c>
      <c r="D222" s="54" t="s">
        <v>356</v>
      </c>
      <c r="E222" s="54" t="s">
        <v>299</v>
      </c>
      <c r="F222" s="85"/>
    </row>
    <row r="223" spans="1:6" ht="15.75" hidden="1">
      <c r="A223" s="23" t="s">
        <v>303</v>
      </c>
      <c r="B223" s="54" t="s">
        <v>174</v>
      </c>
      <c r="C223" s="54" t="s">
        <v>173</v>
      </c>
      <c r="D223" s="54" t="s">
        <v>356</v>
      </c>
      <c r="E223" s="54" t="s">
        <v>300</v>
      </c>
      <c r="F223" s="85"/>
    </row>
    <row r="224" spans="1:6" ht="15.75" hidden="1">
      <c r="A224" s="23" t="s">
        <v>321</v>
      </c>
      <c r="B224" s="54" t="s">
        <v>174</v>
      </c>
      <c r="C224" s="54" t="s">
        <v>173</v>
      </c>
      <c r="D224" s="54" t="s">
        <v>356</v>
      </c>
      <c r="E224" s="54" t="s">
        <v>320</v>
      </c>
      <c r="F224" s="85"/>
    </row>
    <row r="225" spans="1:6" ht="47.25" hidden="1">
      <c r="A225" s="10" t="s">
        <v>361</v>
      </c>
      <c r="B225" s="54" t="s">
        <v>174</v>
      </c>
      <c r="C225" s="54" t="s">
        <v>173</v>
      </c>
      <c r="D225" s="54" t="s">
        <v>357</v>
      </c>
      <c r="E225" s="54"/>
      <c r="F225" s="85"/>
    </row>
    <row r="226" spans="1:6" ht="47.25" hidden="1">
      <c r="A226" s="23" t="s">
        <v>302</v>
      </c>
      <c r="B226" s="54" t="s">
        <v>174</v>
      </c>
      <c r="C226" s="54" t="s">
        <v>173</v>
      </c>
      <c r="D226" s="54" t="s">
        <v>357</v>
      </c>
      <c r="E226" s="54" t="s">
        <v>299</v>
      </c>
      <c r="F226" s="85"/>
    </row>
    <row r="227" spans="1:6" ht="15.75" hidden="1">
      <c r="A227" s="23" t="s">
        <v>303</v>
      </c>
      <c r="B227" s="54" t="s">
        <v>174</v>
      </c>
      <c r="C227" s="54" t="s">
        <v>173</v>
      </c>
      <c r="D227" s="54" t="s">
        <v>357</v>
      </c>
      <c r="E227" s="54" t="s">
        <v>300</v>
      </c>
      <c r="F227" s="85"/>
    </row>
    <row r="228" spans="1:6" ht="47.25" hidden="1">
      <c r="A228" s="10" t="s">
        <v>414</v>
      </c>
      <c r="B228" s="54" t="s">
        <v>174</v>
      </c>
      <c r="C228" s="54" t="s">
        <v>173</v>
      </c>
      <c r="D228" s="54" t="s">
        <v>416</v>
      </c>
      <c r="E228" s="54"/>
      <c r="F228" s="85"/>
    </row>
    <row r="229" spans="1:6" ht="47.25" hidden="1">
      <c r="A229" s="10" t="s">
        <v>302</v>
      </c>
      <c r="B229" s="54" t="s">
        <v>174</v>
      </c>
      <c r="C229" s="54" t="s">
        <v>173</v>
      </c>
      <c r="D229" s="54" t="s">
        <v>280</v>
      </c>
      <c r="E229" s="54" t="s">
        <v>299</v>
      </c>
      <c r="F229" s="85"/>
    </row>
    <row r="230" spans="1:6" ht="15.75" hidden="1">
      <c r="A230" s="10" t="s">
        <v>303</v>
      </c>
      <c r="B230" s="54" t="s">
        <v>174</v>
      </c>
      <c r="C230" s="54" t="s">
        <v>173</v>
      </c>
      <c r="D230" s="54" t="s">
        <v>280</v>
      </c>
      <c r="E230" s="54" t="s">
        <v>300</v>
      </c>
      <c r="F230" s="85"/>
    </row>
    <row r="231" spans="1:6" ht="31.5" hidden="1">
      <c r="A231" s="10" t="s">
        <v>239</v>
      </c>
      <c r="B231" s="54" t="s">
        <v>174</v>
      </c>
      <c r="C231" s="54" t="s">
        <v>173</v>
      </c>
      <c r="D231" s="54" t="s">
        <v>416</v>
      </c>
      <c r="E231" s="54"/>
      <c r="F231" s="85"/>
    </row>
    <row r="232" spans="1:6" ht="47.25" hidden="1">
      <c r="A232" s="10" t="s">
        <v>302</v>
      </c>
      <c r="B232" s="54" t="s">
        <v>174</v>
      </c>
      <c r="C232" s="54" t="s">
        <v>173</v>
      </c>
      <c r="D232" s="54" t="s">
        <v>280</v>
      </c>
      <c r="E232" s="54" t="s">
        <v>299</v>
      </c>
      <c r="F232" s="85"/>
    </row>
    <row r="233" spans="1:6" ht="15.75" hidden="1">
      <c r="A233" s="10" t="s">
        <v>303</v>
      </c>
      <c r="B233" s="54" t="s">
        <v>174</v>
      </c>
      <c r="C233" s="54" t="s">
        <v>173</v>
      </c>
      <c r="D233" s="54" t="s">
        <v>280</v>
      </c>
      <c r="E233" s="54" t="s">
        <v>300</v>
      </c>
      <c r="F233" s="85"/>
    </row>
    <row r="234" spans="1:6" ht="15.75" hidden="1">
      <c r="A234" s="10" t="s">
        <v>321</v>
      </c>
      <c r="B234" s="54" t="s">
        <v>174</v>
      </c>
      <c r="C234" s="54" t="s">
        <v>173</v>
      </c>
      <c r="D234" s="54" t="s">
        <v>280</v>
      </c>
      <c r="E234" s="54" t="s">
        <v>320</v>
      </c>
      <c r="F234" s="85"/>
    </row>
    <row r="235" spans="1:6" ht="47.25" hidden="1">
      <c r="A235" s="10" t="s">
        <v>265</v>
      </c>
      <c r="B235" s="54" t="s">
        <v>174</v>
      </c>
      <c r="C235" s="54" t="s">
        <v>173</v>
      </c>
      <c r="D235" s="54" t="s">
        <v>416</v>
      </c>
      <c r="E235" s="54" t="s">
        <v>171</v>
      </c>
      <c r="F235" s="85"/>
    </row>
    <row r="236" spans="1:6" ht="47.25" hidden="1">
      <c r="A236" s="10" t="s">
        <v>302</v>
      </c>
      <c r="B236" s="54" t="s">
        <v>174</v>
      </c>
      <c r="C236" s="54" t="s">
        <v>173</v>
      </c>
      <c r="D236" s="54" t="s">
        <v>280</v>
      </c>
      <c r="E236" s="54" t="s">
        <v>299</v>
      </c>
      <c r="F236" s="85"/>
    </row>
    <row r="237" spans="1:6" ht="15.75" hidden="1">
      <c r="A237" s="10" t="s">
        <v>303</v>
      </c>
      <c r="B237" s="54" t="s">
        <v>174</v>
      </c>
      <c r="C237" s="54" t="s">
        <v>173</v>
      </c>
      <c r="D237" s="54" t="s">
        <v>280</v>
      </c>
      <c r="E237" s="54" t="s">
        <v>300</v>
      </c>
      <c r="F237" s="85"/>
    </row>
    <row r="238" spans="1:6" ht="15.75" hidden="1">
      <c r="A238" s="10" t="s">
        <v>321</v>
      </c>
      <c r="B238" s="54" t="s">
        <v>174</v>
      </c>
      <c r="C238" s="54" t="s">
        <v>173</v>
      </c>
      <c r="D238" s="54" t="s">
        <v>280</v>
      </c>
      <c r="E238" s="54" t="s">
        <v>320</v>
      </c>
      <c r="F238" s="85"/>
    </row>
    <row r="239" spans="1:6" ht="31.5" hidden="1">
      <c r="A239" s="10" t="s">
        <v>266</v>
      </c>
      <c r="B239" s="54" t="s">
        <v>174</v>
      </c>
      <c r="C239" s="54" t="s">
        <v>173</v>
      </c>
      <c r="D239" s="54" t="s">
        <v>416</v>
      </c>
      <c r="E239" s="54"/>
      <c r="F239" s="85"/>
    </row>
    <row r="240" spans="1:6" ht="47.25" hidden="1">
      <c r="A240" s="10" t="s">
        <v>302</v>
      </c>
      <c r="B240" s="54" t="s">
        <v>174</v>
      </c>
      <c r="C240" s="54" t="s">
        <v>173</v>
      </c>
      <c r="D240" s="54" t="s">
        <v>280</v>
      </c>
      <c r="E240" s="54" t="s">
        <v>299</v>
      </c>
      <c r="F240" s="85"/>
    </row>
    <row r="241" spans="1:6" ht="15.75" hidden="1">
      <c r="A241" s="10" t="s">
        <v>303</v>
      </c>
      <c r="B241" s="54" t="s">
        <v>174</v>
      </c>
      <c r="C241" s="54" t="s">
        <v>173</v>
      </c>
      <c r="D241" s="54" t="s">
        <v>280</v>
      </c>
      <c r="E241" s="54" t="s">
        <v>300</v>
      </c>
      <c r="F241" s="85"/>
    </row>
    <row r="242" spans="1:6" ht="15.75" hidden="1">
      <c r="A242" s="10" t="s">
        <v>321</v>
      </c>
      <c r="B242" s="54" t="s">
        <v>174</v>
      </c>
      <c r="C242" s="54" t="s">
        <v>173</v>
      </c>
      <c r="D242" s="54" t="s">
        <v>280</v>
      </c>
      <c r="E242" s="54" t="s">
        <v>320</v>
      </c>
      <c r="F242" s="85"/>
    </row>
    <row r="243" spans="1:6" ht="47.25" hidden="1">
      <c r="A243" s="10" t="s">
        <v>267</v>
      </c>
      <c r="B243" s="54" t="s">
        <v>174</v>
      </c>
      <c r="C243" s="54" t="s">
        <v>173</v>
      </c>
      <c r="D243" s="54" t="s">
        <v>416</v>
      </c>
      <c r="E243" s="54"/>
      <c r="F243" s="85"/>
    </row>
    <row r="244" spans="1:6" ht="47.25" hidden="1">
      <c r="A244" s="10" t="s">
        <v>302</v>
      </c>
      <c r="B244" s="54" t="s">
        <v>174</v>
      </c>
      <c r="C244" s="54" t="s">
        <v>173</v>
      </c>
      <c r="D244" s="54" t="s">
        <v>280</v>
      </c>
      <c r="E244" s="54" t="s">
        <v>299</v>
      </c>
      <c r="F244" s="85"/>
    </row>
    <row r="245" spans="1:6" ht="15.75" hidden="1">
      <c r="A245" s="10" t="s">
        <v>303</v>
      </c>
      <c r="B245" s="54" t="s">
        <v>174</v>
      </c>
      <c r="C245" s="54" t="s">
        <v>173</v>
      </c>
      <c r="D245" s="54" t="s">
        <v>280</v>
      </c>
      <c r="E245" s="54" t="s">
        <v>300</v>
      </c>
      <c r="F245" s="85"/>
    </row>
    <row r="246" spans="1:6" ht="15.75" hidden="1">
      <c r="A246" s="10" t="s">
        <v>321</v>
      </c>
      <c r="B246" s="54" t="s">
        <v>174</v>
      </c>
      <c r="C246" s="54" t="s">
        <v>173</v>
      </c>
      <c r="D246" s="54" t="s">
        <v>280</v>
      </c>
      <c r="E246" s="54" t="s">
        <v>320</v>
      </c>
      <c r="F246" s="85"/>
    </row>
    <row r="247" spans="1:6" ht="94.5" hidden="1">
      <c r="A247" s="10" t="s">
        <v>415</v>
      </c>
      <c r="B247" s="54" t="s">
        <v>174</v>
      </c>
      <c r="C247" s="54" t="s">
        <v>173</v>
      </c>
      <c r="D247" s="54" t="s">
        <v>416</v>
      </c>
      <c r="E247" s="54"/>
      <c r="F247" s="85"/>
    </row>
    <row r="248" spans="1:6" ht="47.25" hidden="1">
      <c r="A248" s="10" t="s">
        <v>302</v>
      </c>
      <c r="B248" s="54" t="s">
        <v>174</v>
      </c>
      <c r="C248" s="54" t="s">
        <v>173</v>
      </c>
      <c r="D248" s="54" t="s">
        <v>280</v>
      </c>
      <c r="E248" s="54" t="s">
        <v>299</v>
      </c>
      <c r="F248" s="85"/>
    </row>
    <row r="249" spans="1:6" ht="15.75" hidden="1">
      <c r="A249" s="10" t="s">
        <v>303</v>
      </c>
      <c r="B249" s="54" t="s">
        <v>174</v>
      </c>
      <c r="C249" s="54" t="s">
        <v>173</v>
      </c>
      <c r="D249" s="54" t="s">
        <v>280</v>
      </c>
      <c r="E249" s="54" t="s">
        <v>300</v>
      </c>
      <c r="F249" s="85"/>
    </row>
    <row r="250" spans="1:6" s="28" customFormat="1" ht="31.5" hidden="1">
      <c r="A250" s="106" t="s">
        <v>242</v>
      </c>
      <c r="B250" s="159" t="s">
        <v>174</v>
      </c>
      <c r="C250" s="159" t="s">
        <v>182</v>
      </c>
      <c r="D250" s="159"/>
      <c r="E250" s="159"/>
      <c r="F250" s="139"/>
    </row>
    <row r="251" spans="1:6" ht="47.25" hidden="1">
      <c r="A251" s="10" t="s">
        <v>232</v>
      </c>
      <c r="B251" s="54" t="s">
        <v>174</v>
      </c>
      <c r="C251" s="54" t="s">
        <v>182</v>
      </c>
      <c r="D251" s="54" t="s">
        <v>416</v>
      </c>
      <c r="E251" s="54"/>
      <c r="F251" s="85"/>
    </row>
    <row r="252" spans="1:6" ht="31.5" hidden="1">
      <c r="A252" s="10" t="s">
        <v>292</v>
      </c>
      <c r="B252" s="54" t="s">
        <v>174</v>
      </c>
      <c r="C252" s="54" t="s">
        <v>182</v>
      </c>
      <c r="D252" s="54" t="s">
        <v>280</v>
      </c>
      <c r="E252" s="54" t="s">
        <v>290</v>
      </c>
      <c r="F252" s="85"/>
    </row>
    <row r="253" spans="1:6" ht="47.25" hidden="1">
      <c r="A253" s="10" t="s">
        <v>293</v>
      </c>
      <c r="B253" s="54" t="s">
        <v>174</v>
      </c>
      <c r="C253" s="54" t="s">
        <v>182</v>
      </c>
      <c r="D253" s="54" t="s">
        <v>280</v>
      </c>
      <c r="E253" s="54" t="s">
        <v>291</v>
      </c>
      <c r="F253" s="85"/>
    </row>
    <row r="254" spans="1:6" ht="15.75" hidden="1">
      <c r="A254" s="106" t="s">
        <v>194</v>
      </c>
      <c r="B254" s="167" t="s">
        <v>174</v>
      </c>
      <c r="C254" s="167" t="s">
        <v>174</v>
      </c>
      <c r="D254" s="167"/>
      <c r="E254" s="167"/>
      <c r="F254" s="168"/>
    </row>
    <row r="255" spans="1:6" ht="31.5" hidden="1">
      <c r="A255" s="5" t="s">
        <v>283</v>
      </c>
      <c r="B255" s="55" t="s">
        <v>174</v>
      </c>
      <c r="C255" s="55" t="s">
        <v>174</v>
      </c>
      <c r="D255" s="55" t="s">
        <v>276</v>
      </c>
      <c r="E255" s="55"/>
      <c r="F255" s="86"/>
    </row>
    <row r="256" spans="1:6" ht="31.5" hidden="1">
      <c r="A256" s="3" t="s">
        <v>407</v>
      </c>
      <c r="B256" s="54" t="s">
        <v>174</v>
      </c>
      <c r="C256" s="54" t="s">
        <v>174</v>
      </c>
      <c r="D256" s="54" t="s">
        <v>412</v>
      </c>
      <c r="E256" s="54"/>
      <c r="F256" s="85"/>
    </row>
    <row r="257" spans="1:6" ht="31.5" hidden="1">
      <c r="A257" s="23" t="s">
        <v>292</v>
      </c>
      <c r="B257" s="54" t="s">
        <v>174</v>
      </c>
      <c r="C257" s="54" t="s">
        <v>174</v>
      </c>
      <c r="D257" s="54" t="s">
        <v>412</v>
      </c>
      <c r="E257" s="54" t="s">
        <v>290</v>
      </c>
      <c r="F257" s="85"/>
    </row>
    <row r="258" spans="1:6" ht="47.25" hidden="1">
      <c r="A258" s="23" t="s">
        <v>293</v>
      </c>
      <c r="B258" s="54" t="s">
        <v>174</v>
      </c>
      <c r="C258" s="54" t="s">
        <v>174</v>
      </c>
      <c r="D258" s="54" t="s">
        <v>412</v>
      </c>
      <c r="E258" s="54" t="s">
        <v>291</v>
      </c>
      <c r="F258" s="85"/>
    </row>
    <row r="259" spans="1:6" ht="31.5" hidden="1">
      <c r="A259" s="10" t="s">
        <v>223</v>
      </c>
      <c r="B259" s="54" t="s">
        <v>174</v>
      </c>
      <c r="C259" s="54" t="s">
        <v>174</v>
      </c>
      <c r="D259" s="54" t="s">
        <v>416</v>
      </c>
      <c r="E259" s="54"/>
      <c r="F259" s="85"/>
    </row>
    <row r="260" spans="1:6" ht="15.75" hidden="1">
      <c r="A260" s="10" t="s">
        <v>218</v>
      </c>
      <c r="B260" s="54" t="s">
        <v>174</v>
      </c>
      <c r="C260" s="54" t="s">
        <v>174</v>
      </c>
      <c r="D260" s="54" t="s">
        <v>416</v>
      </c>
      <c r="E260" s="54"/>
      <c r="F260" s="85"/>
    </row>
    <row r="261" spans="1:6" ht="31.5" hidden="1">
      <c r="A261" s="10" t="s">
        <v>246</v>
      </c>
      <c r="B261" s="54" t="s">
        <v>174</v>
      </c>
      <c r="C261" s="54" t="s">
        <v>174</v>
      </c>
      <c r="D261" s="54" t="s">
        <v>280</v>
      </c>
      <c r="E261" s="54"/>
      <c r="F261" s="85"/>
    </row>
    <row r="262" spans="1:6" ht="47.25" hidden="1">
      <c r="A262" s="10" t="s">
        <v>302</v>
      </c>
      <c r="B262" s="54" t="s">
        <v>174</v>
      </c>
      <c r="C262" s="54" t="s">
        <v>174</v>
      </c>
      <c r="D262" s="54" t="s">
        <v>280</v>
      </c>
      <c r="E262" s="54" t="s">
        <v>299</v>
      </c>
      <c r="F262" s="85"/>
    </row>
    <row r="263" spans="1:6" ht="15.75" hidden="1">
      <c r="A263" s="10" t="s">
        <v>303</v>
      </c>
      <c r="B263" s="54" t="s">
        <v>174</v>
      </c>
      <c r="C263" s="54" t="s">
        <v>174</v>
      </c>
      <c r="D263" s="54" t="s">
        <v>280</v>
      </c>
      <c r="E263" s="54" t="s">
        <v>300</v>
      </c>
      <c r="F263" s="85"/>
    </row>
    <row r="264" spans="1:6" ht="15.75" hidden="1">
      <c r="A264" s="10" t="s">
        <v>218</v>
      </c>
      <c r="B264" s="54" t="s">
        <v>174</v>
      </c>
      <c r="C264" s="54" t="s">
        <v>174</v>
      </c>
      <c r="D264" s="54" t="s">
        <v>416</v>
      </c>
      <c r="E264" s="54"/>
      <c r="F264" s="85"/>
    </row>
    <row r="265" spans="1:6" ht="47.25" hidden="1">
      <c r="A265" s="10" t="s">
        <v>302</v>
      </c>
      <c r="B265" s="54" t="s">
        <v>174</v>
      </c>
      <c r="C265" s="54" t="s">
        <v>174</v>
      </c>
      <c r="D265" s="54" t="s">
        <v>280</v>
      </c>
      <c r="E265" s="54" t="s">
        <v>299</v>
      </c>
      <c r="F265" s="85"/>
    </row>
    <row r="266" spans="1:6" ht="15.75" hidden="1">
      <c r="A266" s="23" t="s">
        <v>303</v>
      </c>
      <c r="B266" s="54" t="s">
        <v>174</v>
      </c>
      <c r="C266" s="54" t="s">
        <v>174</v>
      </c>
      <c r="D266" s="54" t="s">
        <v>280</v>
      </c>
      <c r="E266" s="54" t="s">
        <v>300</v>
      </c>
      <c r="F266" s="85"/>
    </row>
    <row r="267" spans="1:6" s="28" customFormat="1" ht="15.75" hidden="1">
      <c r="A267" s="106" t="s">
        <v>219</v>
      </c>
      <c r="B267" s="159" t="s">
        <v>174</v>
      </c>
      <c r="C267" s="159" t="s">
        <v>176</v>
      </c>
      <c r="D267" s="159"/>
      <c r="E267" s="159"/>
      <c r="F267" s="139"/>
    </row>
    <row r="268" spans="1:6" ht="15.75" hidden="1">
      <c r="A268" s="7" t="s">
        <v>393</v>
      </c>
      <c r="B268" s="55" t="s">
        <v>174</v>
      </c>
      <c r="C268" s="55" t="s">
        <v>176</v>
      </c>
      <c r="D268" s="53" t="s">
        <v>396</v>
      </c>
      <c r="E268" s="55"/>
      <c r="F268" s="86"/>
    </row>
    <row r="269" spans="1:6" ht="31.5" hidden="1">
      <c r="A269" s="23" t="s">
        <v>292</v>
      </c>
      <c r="B269" s="54" t="s">
        <v>174</v>
      </c>
      <c r="C269" s="54" t="s">
        <v>176</v>
      </c>
      <c r="D269" s="52" t="s">
        <v>454</v>
      </c>
      <c r="E269" s="54" t="s">
        <v>290</v>
      </c>
      <c r="F269" s="85"/>
    </row>
    <row r="270" spans="1:6" ht="47.25" hidden="1">
      <c r="A270" s="23" t="s">
        <v>293</v>
      </c>
      <c r="B270" s="54" t="s">
        <v>174</v>
      </c>
      <c r="C270" s="54" t="s">
        <v>176</v>
      </c>
      <c r="D270" s="52" t="s">
        <v>454</v>
      </c>
      <c r="E270" s="54" t="s">
        <v>291</v>
      </c>
      <c r="F270" s="85"/>
    </row>
    <row r="271" spans="1:6" ht="47.25" hidden="1">
      <c r="A271" s="7" t="s">
        <v>278</v>
      </c>
      <c r="B271" s="55" t="s">
        <v>174</v>
      </c>
      <c r="C271" s="55" t="s">
        <v>176</v>
      </c>
      <c r="D271" s="55" t="s">
        <v>274</v>
      </c>
      <c r="E271" s="55"/>
      <c r="F271" s="86"/>
    </row>
    <row r="272" spans="1:6" ht="31.5" hidden="1">
      <c r="A272" s="108" t="s">
        <v>440</v>
      </c>
      <c r="B272" s="54" t="s">
        <v>174</v>
      </c>
      <c r="C272" s="54" t="s">
        <v>176</v>
      </c>
      <c r="D272" s="54" t="s">
        <v>345</v>
      </c>
      <c r="E272" s="54"/>
      <c r="F272" s="85"/>
    </row>
    <row r="273" spans="1:6" ht="78.75" hidden="1">
      <c r="A273" s="23" t="s">
        <v>288</v>
      </c>
      <c r="B273" s="54" t="s">
        <v>174</v>
      </c>
      <c r="C273" s="54" t="s">
        <v>176</v>
      </c>
      <c r="D273" s="54" t="s">
        <v>345</v>
      </c>
      <c r="E273" s="54" t="s">
        <v>286</v>
      </c>
      <c r="F273" s="85"/>
    </row>
    <row r="274" spans="1:6" ht="31.5" hidden="1">
      <c r="A274" s="23" t="s">
        <v>289</v>
      </c>
      <c r="B274" s="54" t="s">
        <v>174</v>
      </c>
      <c r="C274" s="54" t="s">
        <v>176</v>
      </c>
      <c r="D274" s="54" t="s">
        <v>345</v>
      </c>
      <c r="E274" s="54" t="s">
        <v>287</v>
      </c>
      <c r="F274" s="85"/>
    </row>
    <row r="275" spans="1:6" ht="31.5" hidden="1">
      <c r="A275" s="36" t="s">
        <v>448</v>
      </c>
      <c r="B275" s="55" t="s">
        <v>174</v>
      </c>
      <c r="C275" s="55" t="s">
        <v>176</v>
      </c>
      <c r="D275" s="55" t="s">
        <v>340</v>
      </c>
      <c r="E275" s="55"/>
      <c r="F275" s="86"/>
    </row>
    <row r="276" spans="1:6" ht="63" hidden="1">
      <c r="A276" s="10" t="s">
        <v>387</v>
      </c>
      <c r="B276" s="54" t="s">
        <v>174</v>
      </c>
      <c r="C276" s="54" t="s">
        <v>176</v>
      </c>
      <c r="D276" s="54" t="s">
        <v>358</v>
      </c>
      <c r="E276" s="54"/>
      <c r="F276" s="85"/>
    </row>
    <row r="277" spans="1:6" ht="78.75" hidden="1">
      <c r="A277" s="23" t="s">
        <v>288</v>
      </c>
      <c r="B277" s="54" t="s">
        <v>174</v>
      </c>
      <c r="C277" s="54" t="s">
        <v>176</v>
      </c>
      <c r="D277" s="54" t="s">
        <v>358</v>
      </c>
      <c r="E277" s="54" t="s">
        <v>286</v>
      </c>
      <c r="F277" s="85"/>
    </row>
    <row r="278" spans="1:6" ht="31.5" hidden="1">
      <c r="A278" s="23" t="s">
        <v>289</v>
      </c>
      <c r="B278" s="54" t="s">
        <v>174</v>
      </c>
      <c r="C278" s="54" t="s">
        <v>176</v>
      </c>
      <c r="D278" s="54" t="s">
        <v>358</v>
      </c>
      <c r="E278" s="54" t="s">
        <v>287</v>
      </c>
      <c r="F278" s="85"/>
    </row>
    <row r="279" spans="1:6" ht="31.5" hidden="1">
      <c r="A279" s="23" t="s">
        <v>292</v>
      </c>
      <c r="B279" s="54" t="s">
        <v>174</v>
      </c>
      <c r="C279" s="54" t="s">
        <v>176</v>
      </c>
      <c r="D279" s="54" t="s">
        <v>358</v>
      </c>
      <c r="E279" s="54" t="s">
        <v>290</v>
      </c>
      <c r="F279" s="85"/>
    </row>
    <row r="280" spans="1:6" ht="47.25" hidden="1">
      <c r="A280" s="23" t="s">
        <v>293</v>
      </c>
      <c r="B280" s="54" t="s">
        <v>174</v>
      </c>
      <c r="C280" s="54" t="s">
        <v>176</v>
      </c>
      <c r="D280" s="54" t="s">
        <v>358</v>
      </c>
      <c r="E280" s="54" t="s">
        <v>291</v>
      </c>
      <c r="F280" s="85"/>
    </row>
    <row r="281" spans="1:6" ht="15.75" hidden="1">
      <c r="A281" s="23" t="s">
        <v>298</v>
      </c>
      <c r="B281" s="54" t="s">
        <v>174</v>
      </c>
      <c r="C281" s="54" t="s">
        <v>176</v>
      </c>
      <c r="D281" s="54" t="s">
        <v>358</v>
      </c>
      <c r="E281" s="54" t="s">
        <v>297</v>
      </c>
      <c r="F281" s="85"/>
    </row>
    <row r="282" spans="1:6" ht="15.75" hidden="1">
      <c r="A282" s="23" t="s">
        <v>306</v>
      </c>
      <c r="B282" s="54" t="s">
        <v>174</v>
      </c>
      <c r="C282" s="54" t="s">
        <v>176</v>
      </c>
      <c r="D282" s="54" t="s">
        <v>358</v>
      </c>
      <c r="E282" s="49">
        <v>850</v>
      </c>
      <c r="F282" s="85"/>
    </row>
    <row r="283" spans="1:6" ht="63" hidden="1">
      <c r="A283" s="10" t="s">
        <v>387</v>
      </c>
      <c r="B283" s="54" t="s">
        <v>174</v>
      </c>
      <c r="C283" s="54" t="s">
        <v>176</v>
      </c>
      <c r="D283" s="54" t="s">
        <v>358</v>
      </c>
      <c r="E283" s="54"/>
      <c r="F283" s="85"/>
    </row>
    <row r="284" spans="1:6" ht="47.25" hidden="1">
      <c r="A284" s="23" t="s">
        <v>302</v>
      </c>
      <c r="B284" s="54" t="s">
        <v>174</v>
      </c>
      <c r="C284" s="54" t="s">
        <v>176</v>
      </c>
      <c r="D284" s="54" t="s">
        <v>358</v>
      </c>
      <c r="E284" s="54" t="s">
        <v>299</v>
      </c>
      <c r="F284" s="85"/>
    </row>
    <row r="285" spans="1:6" ht="15.75" hidden="1">
      <c r="A285" s="23" t="s">
        <v>303</v>
      </c>
      <c r="B285" s="54" t="s">
        <v>174</v>
      </c>
      <c r="C285" s="54" t="s">
        <v>176</v>
      </c>
      <c r="D285" s="54" t="s">
        <v>358</v>
      </c>
      <c r="E285" s="54" t="s">
        <v>300</v>
      </c>
      <c r="F285" s="85"/>
    </row>
    <row r="286" spans="1:6" ht="126" hidden="1">
      <c r="A286" s="10" t="s">
        <v>485</v>
      </c>
      <c r="B286" s="54" t="s">
        <v>174</v>
      </c>
      <c r="C286" s="54" t="s">
        <v>176</v>
      </c>
      <c r="D286" s="54" t="s">
        <v>416</v>
      </c>
      <c r="E286" s="54"/>
      <c r="F286" s="85"/>
    </row>
    <row r="287" spans="1:6" ht="78.75" hidden="1">
      <c r="A287" s="10" t="s">
        <v>288</v>
      </c>
      <c r="B287" s="54" t="s">
        <v>174</v>
      </c>
      <c r="C287" s="54" t="s">
        <v>176</v>
      </c>
      <c r="D287" s="54" t="s">
        <v>280</v>
      </c>
      <c r="E287" s="54" t="s">
        <v>286</v>
      </c>
      <c r="F287" s="85"/>
    </row>
    <row r="288" spans="1:6" ht="31.5" hidden="1">
      <c r="A288" s="10" t="s">
        <v>289</v>
      </c>
      <c r="B288" s="54" t="s">
        <v>174</v>
      </c>
      <c r="C288" s="54" t="s">
        <v>176</v>
      </c>
      <c r="D288" s="54" t="s">
        <v>280</v>
      </c>
      <c r="E288" s="54" t="s">
        <v>287</v>
      </c>
      <c r="F288" s="85"/>
    </row>
    <row r="289" spans="1:6" ht="31.5" hidden="1">
      <c r="A289" s="10" t="s">
        <v>292</v>
      </c>
      <c r="B289" s="54" t="s">
        <v>174</v>
      </c>
      <c r="C289" s="54" t="s">
        <v>176</v>
      </c>
      <c r="D289" s="54" t="s">
        <v>280</v>
      </c>
      <c r="E289" s="54" t="s">
        <v>290</v>
      </c>
      <c r="F289" s="85"/>
    </row>
    <row r="290" spans="1:6" ht="47.25" hidden="1">
      <c r="A290" s="10" t="s">
        <v>293</v>
      </c>
      <c r="B290" s="54" t="s">
        <v>174</v>
      </c>
      <c r="C290" s="54" t="s">
        <v>176</v>
      </c>
      <c r="D290" s="54" t="s">
        <v>280</v>
      </c>
      <c r="E290" s="54" t="s">
        <v>291</v>
      </c>
      <c r="F290" s="85"/>
    </row>
    <row r="291" spans="1:6" s="28" customFormat="1" ht="15.75">
      <c r="A291" s="39" t="s">
        <v>524</v>
      </c>
      <c r="B291" s="158"/>
      <c r="C291" s="158"/>
      <c r="D291" s="158"/>
      <c r="E291" s="158"/>
      <c r="F291" s="138">
        <f>F292</f>
        <v>2111.9</v>
      </c>
    </row>
    <row r="292" spans="1:6" s="28" customFormat="1" ht="15.75">
      <c r="A292" s="106" t="s">
        <v>197</v>
      </c>
      <c r="B292" s="159" t="s">
        <v>183</v>
      </c>
      <c r="C292" s="159" t="s">
        <v>172</v>
      </c>
      <c r="D292" s="159"/>
      <c r="E292" s="159"/>
      <c r="F292" s="139">
        <f>F293</f>
        <v>2111.9</v>
      </c>
    </row>
    <row r="293" spans="1:6" s="28" customFormat="1" ht="31.5">
      <c r="A293" s="141" t="s">
        <v>198</v>
      </c>
      <c r="B293" s="189" t="s">
        <v>183</v>
      </c>
      <c r="C293" s="189" t="s">
        <v>172</v>
      </c>
      <c r="D293" s="189" t="s">
        <v>199</v>
      </c>
      <c r="E293" s="189"/>
      <c r="F293" s="190">
        <f>F294</f>
        <v>2111.9</v>
      </c>
    </row>
    <row r="294" spans="1:6" s="28" customFormat="1" ht="15.75">
      <c r="A294" s="141" t="s">
        <v>247</v>
      </c>
      <c r="B294" s="189" t="s">
        <v>183</v>
      </c>
      <c r="C294" s="189" t="s">
        <v>172</v>
      </c>
      <c r="D294" s="189" t="s">
        <v>199</v>
      </c>
      <c r="E294" s="189" t="s">
        <v>271</v>
      </c>
      <c r="F294" s="190">
        <f>'пр.10,'!H124</f>
        <v>2111.9</v>
      </c>
    </row>
    <row r="295" spans="1:6" ht="31.5" hidden="1">
      <c r="A295" s="37" t="s">
        <v>448</v>
      </c>
      <c r="B295" s="55" t="s">
        <v>183</v>
      </c>
      <c r="C295" s="55" t="s">
        <v>172</v>
      </c>
      <c r="D295" s="55" t="s">
        <v>340</v>
      </c>
      <c r="E295" s="55"/>
      <c r="F295" s="86"/>
    </row>
    <row r="296" spans="1:6" ht="47.25" hidden="1">
      <c r="A296" s="10" t="s">
        <v>362</v>
      </c>
      <c r="B296" s="54" t="s">
        <v>183</v>
      </c>
      <c r="C296" s="54" t="s">
        <v>172</v>
      </c>
      <c r="D296" s="54" t="s">
        <v>354</v>
      </c>
      <c r="E296" s="54"/>
      <c r="F296" s="85"/>
    </row>
    <row r="297" spans="1:6" ht="47.25" hidden="1">
      <c r="A297" s="23" t="s">
        <v>302</v>
      </c>
      <c r="B297" s="54" t="s">
        <v>183</v>
      </c>
      <c r="C297" s="54" t="s">
        <v>172</v>
      </c>
      <c r="D297" s="54" t="s">
        <v>354</v>
      </c>
      <c r="E297" s="54" t="s">
        <v>299</v>
      </c>
      <c r="F297" s="85"/>
    </row>
    <row r="298" spans="1:6" ht="15.75" hidden="1">
      <c r="A298" s="23" t="s">
        <v>303</v>
      </c>
      <c r="B298" s="54" t="s">
        <v>183</v>
      </c>
      <c r="C298" s="54" t="s">
        <v>172</v>
      </c>
      <c r="D298" s="54" t="s">
        <v>354</v>
      </c>
      <c r="E298" s="54" t="s">
        <v>300</v>
      </c>
      <c r="F298" s="85"/>
    </row>
    <row r="299" spans="1:6" ht="31.5" hidden="1">
      <c r="A299" s="10" t="s">
        <v>363</v>
      </c>
      <c r="B299" s="54" t="s">
        <v>183</v>
      </c>
      <c r="C299" s="54" t="s">
        <v>172</v>
      </c>
      <c r="D299" s="54" t="s">
        <v>410</v>
      </c>
      <c r="E299" s="54"/>
      <c r="F299" s="85"/>
    </row>
    <row r="300" spans="1:6" ht="47.25" hidden="1">
      <c r="A300" s="23" t="s">
        <v>302</v>
      </c>
      <c r="B300" s="54" t="s">
        <v>183</v>
      </c>
      <c r="C300" s="54" t="s">
        <v>172</v>
      </c>
      <c r="D300" s="54" t="s">
        <v>410</v>
      </c>
      <c r="E300" s="54" t="s">
        <v>299</v>
      </c>
      <c r="F300" s="85"/>
    </row>
    <row r="301" spans="1:6" ht="15.75" hidden="1">
      <c r="A301" s="23" t="s">
        <v>303</v>
      </c>
      <c r="B301" s="54" t="s">
        <v>183</v>
      </c>
      <c r="C301" s="54" t="s">
        <v>172</v>
      </c>
      <c r="D301" s="54" t="s">
        <v>410</v>
      </c>
      <c r="E301" s="54" t="s">
        <v>300</v>
      </c>
      <c r="F301" s="85"/>
    </row>
    <row r="302" spans="1:6" ht="31.5" hidden="1">
      <c r="A302" s="10" t="s">
        <v>355</v>
      </c>
      <c r="B302" s="54" t="s">
        <v>183</v>
      </c>
      <c r="C302" s="54" t="s">
        <v>172</v>
      </c>
      <c r="D302" s="54" t="s">
        <v>416</v>
      </c>
      <c r="E302" s="54"/>
      <c r="F302" s="160"/>
    </row>
    <row r="303" spans="1:6" ht="47.25" hidden="1">
      <c r="A303" s="10" t="s">
        <v>302</v>
      </c>
      <c r="B303" s="54" t="s">
        <v>183</v>
      </c>
      <c r="C303" s="54" t="s">
        <v>172</v>
      </c>
      <c r="D303" s="54" t="s">
        <v>280</v>
      </c>
      <c r="E303" s="54" t="s">
        <v>299</v>
      </c>
      <c r="F303" s="160"/>
    </row>
    <row r="304" spans="1:6" ht="15.75" hidden="1">
      <c r="A304" s="10" t="s">
        <v>303</v>
      </c>
      <c r="B304" s="54" t="s">
        <v>183</v>
      </c>
      <c r="C304" s="54" t="s">
        <v>172</v>
      </c>
      <c r="D304" s="54" t="s">
        <v>280</v>
      </c>
      <c r="E304" s="54" t="s">
        <v>300</v>
      </c>
      <c r="F304" s="160"/>
    </row>
    <row r="305" spans="1:6" ht="31.5" hidden="1">
      <c r="A305" s="10" t="s">
        <v>243</v>
      </c>
      <c r="B305" s="54" t="s">
        <v>183</v>
      </c>
      <c r="C305" s="54" t="s">
        <v>172</v>
      </c>
      <c r="D305" s="54" t="s">
        <v>416</v>
      </c>
      <c r="E305" s="54"/>
      <c r="F305" s="160"/>
    </row>
    <row r="306" spans="1:6" ht="47.25" hidden="1">
      <c r="A306" s="10" t="s">
        <v>302</v>
      </c>
      <c r="B306" s="54" t="s">
        <v>183</v>
      </c>
      <c r="C306" s="54" t="s">
        <v>172</v>
      </c>
      <c r="D306" s="54" t="s">
        <v>280</v>
      </c>
      <c r="E306" s="54" t="s">
        <v>299</v>
      </c>
      <c r="F306" s="160"/>
    </row>
    <row r="307" spans="1:6" ht="15.75" hidden="1">
      <c r="A307" s="10" t="s">
        <v>303</v>
      </c>
      <c r="B307" s="54" t="s">
        <v>183</v>
      </c>
      <c r="C307" s="54" t="s">
        <v>172</v>
      </c>
      <c r="D307" s="54" t="s">
        <v>280</v>
      </c>
      <c r="E307" s="54" t="s">
        <v>300</v>
      </c>
      <c r="F307" s="160"/>
    </row>
    <row r="308" spans="1:6" ht="47.25" hidden="1">
      <c r="A308" s="9" t="s">
        <v>268</v>
      </c>
      <c r="B308" s="54" t="s">
        <v>183</v>
      </c>
      <c r="C308" s="54" t="s">
        <v>172</v>
      </c>
      <c r="D308" s="54" t="s">
        <v>416</v>
      </c>
      <c r="E308" s="54"/>
      <c r="F308" s="160"/>
    </row>
    <row r="309" spans="1:6" ht="15.75" hidden="1">
      <c r="A309" s="10" t="s">
        <v>236</v>
      </c>
      <c r="B309" s="54" t="s">
        <v>183</v>
      </c>
      <c r="C309" s="54" t="s">
        <v>172</v>
      </c>
      <c r="D309" s="54" t="s">
        <v>280</v>
      </c>
      <c r="E309" s="54" t="s">
        <v>185</v>
      </c>
      <c r="F309" s="160"/>
    </row>
    <row r="310" spans="1:6" ht="15.75" hidden="1">
      <c r="A310" s="10" t="s">
        <v>251</v>
      </c>
      <c r="B310" s="54" t="s">
        <v>183</v>
      </c>
      <c r="C310" s="54" t="s">
        <v>172</v>
      </c>
      <c r="D310" s="54" t="s">
        <v>280</v>
      </c>
      <c r="E310" s="54" t="s">
        <v>271</v>
      </c>
      <c r="F310" s="160"/>
    </row>
    <row r="311" spans="1:6" ht="31.5" hidden="1">
      <c r="A311" s="38" t="s">
        <v>334</v>
      </c>
      <c r="B311" s="54" t="s">
        <v>183</v>
      </c>
      <c r="C311" s="54" t="s">
        <v>172</v>
      </c>
      <c r="D311" s="41" t="s">
        <v>333</v>
      </c>
      <c r="E311" s="54"/>
      <c r="F311" s="160"/>
    </row>
    <row r="312" spans="1:6" ht="31.5" hidden="1">
      <c r="A312" s="109" t="s">
        <v>238</v>
      </c>
      <c r="B312" s="54" t="s">
        <v>183</v>
      </c>
      <c r="C312" s="54" t="s">
        <v>172</v>
      </c>
      <c r="D312" s="52" t="s">
        <v>337</v>
      </c>
      <c r="E312" s="54"/>
      <c r="F312" s="85"/>
    </row>
    <row r="313" spans="1:6" ht="47.25" hidden="1">
      <c r="A313" s="109" t="s">
        <v>389</v>
      </c>
      <c r="B313" s="54" t="s">
        <v>183</v>
      </c>
      <c r="C313" s="54" t="s">
        <v>172</v>
      </c>
      <c r="D313" s="52" t="s">
        <v>390</v>
      </c>
      <c r="E313" s="54"/>
      <c r="F313" s="85"/>
    </row>
    <row r="314" spans="1:6" ht="15.75" hidden="1">
      <c r="A314" s="23" t="s">
        <v>236</v>
      </c>
      <c r="B314" s="54" t="s">
        <v>183</v>
      </c>
      <c r="C314" s="54" t="s">
        <v>172</v>
      </c>
      <c r="D314" s="52" t="s">
        <v>390</v>
      </c>
      <c r="E314" s="54" t="s">
        <v>185</v>
      </c>
      <c r="F314" s="85"/>
    </row>
    <row r="315" spans="1:6" ht="15.75" hidden="1">
      <c r="A315" s="10" t="s">
        <v>251</v>
      </c>
      <c r="B315" s="54" t="s">
        <v>183</v>
      </c>
      <c r="C315" s="54" t="s">
        <v>172</v>
      </c>
      <c r="D315" s="52" t="s">
        <v>390</v>
      </c>
      <c r="E315" s="54" t="s">
        <v>271</v>
      </c>
      <c r="F315" s="85"/>
    </row>
    <row r="316" spans="1:6" s="28" customFormat="1" ht="31.5" hidden="1">
      <c r="A316" s="106" t="s">
        <v>525</v>
      </c>
      <c r="B316" s="159" t="s">
        <v>183</v>
      </c>
      <c r="C316" s="159" t="s">
        <v>181</v>
      </c>
      <c r="D316" s="159"/>
      <c r="E316" s="159"/>
      <c r="F316" s="139"/>
    </row>
    <row r="317" spans="1:6" ht="47.25" hidden="1">
      <c r="A317" s="7" t="s">
        <v>278</v>
      </c>
      <c r="B317" s="55" t="s">
        <v>183</v>
      </c>
      <c r="C317" s="55" t="s">
        <v>181</v>
      </c>
      <c r="D317" s="55" t="s">
        <v>274</v>
      </c>
      <c r="E317" s="55"/>
      <c r="F317" s="86"/>
    </row>
    <row r="318" spans="1:6" ht="31.5" hidden="1">
      <c r="A318" s="108" t="s">
        <v>440</v>
      </c>
      <c r="B318" s="54" t="s">
        <v>183</v>
      </c>
      <c r="C318" s="54" t="s">
        <v>181</v>
      </c>
      <c r="D318" s="54" t="s">
        <v>345</v>
      </c>
      <c r="E318" s="54"/>
      <c r="F318" s="85"/>
    </row>
    <row r="319" spans="1:6" ht="78.75" hidden="1">
      <c r="A319" s="23" t="s">
        <v>288</v>
      </c>
      <c r="B319" s="54" t="s">
        <v>183</v>
      </c>
      <c r="C319" s="54" t="s">
        <v>181</v>
      </c>
      <c r="D319" s="54" t="s">
        <v>345</v>
      </c>
      <c r="E319" s="54" t="s">
        <v>286</v>
      </c>
      <c r="F319" s="85"/>
    </row>
    <row r="320" spans="1:6" ht="31.5" hidden="1">
      <c r="A320" s="23" t="s">
        <v>289</v>
      </c>
      <c r="B320" s="54" t="s">
        <v>183</v>
      </c>
      <c r="C320" s="54" t="s">
        <v>181</v>
      </c>
      <c r="D320" s="54" t="s">
        <v>345</v>
      </c>
      <c r="E320" s="54" t="s">
        <v>287</v>
      </c>
      <c r="F320" s="85"/>
    </row>
    <row r="321" spans="1:6" ht="31.5" hidden="1">
      <c r="A321" s="37" t="s">
        <v>448</v>
      </c>
      <c r="B321" s="55" t="s">
        <v>183</v>
      </c>
      <c r="C321" s="55" t="s">
        <v>181</v>
      </c>
      <c r="D321" s="55" t="s">
        <v>340</v>
      </c>
      <c r="E321" s="55"/>
      <c r="F321" s="86"/>
    </row>
    <row r="322" spans="1:6" ht="63" hidden="1">
      <c r="A322" s="10" t="s">
        <v>387</v>
      </c>
      <c r="B322" s="54" t="s">
        <v>183</v>
      </c>
      <c r="C322" s="54" t="s">
        <v>181</v>
      </c>
      <c r="D322" s="54" t="s">
        <v>358</v>
      </c>
      <c r="E322" s="54"/>
      <c r="F322" s="85"/>
    </row>
    <row r="323" spans="1:6" ht="78.75" hidden="1">
      <c r="A323" s="10" t="s">
        <v>288</v>
      </c>
      <c r="B323" s="54" t="s">
        <v>183</v>
      </c>
      <c r="C323" s="54" t="s">
        <v>181</v>
      </c>
      <c r="D323" s="54" t="s">
        <v>358</v>
      </c>
      <c r="E323" s="54" t="s">
        <v>286</v>
      </c>
      <c r="F323" s="85"/>
    </row>
    <row r="324" spans="1:6" ht="31.5" hidden="1">
      <c r="A324" s="10" t="s">
        <v>327</v>
      </c>
      <c r="B324" s="54" t="s">
        <v>183</v>
      </c>
      <c r="C324" s="54" t="s">
        <v>181</v>
      </c>
      <c r="D324" s="54" t="s">
        <v>358</v>
      </c>
      <c r="E324" s="54" t="s">
        <v>325</v>
      </c>
      <c r="F324" s="85"/>
    </row>
    <row r="325" spans="1:6" ht="31.5" hidden="1">
      <c r="A325" s="23" t="s">
        <v>292</v>
      </c>
      <c r="B325" s="54" t="s">
        <v>183</v>
      </c>
      <c r="C325" s="54" t="s">
        <v>181</v>
      </c>
      <c r="D325" s="54" t="s">
        <v>358</v>
      </c>
      <c r="E325" s="54" t="s">
        <v>290</v>
      </c>
      <c r="F325" s="85"/>
    </row>
    <row r="326" spans="1:6" ht="47.25" hidden="1">
      <c r="A326" s="23" t="s">
        <v>293</v>
      </c>
      <c r="B326" s="54" t="s">
        <v>183</v>
      </c>
      <c r="C326" s="54" t="s">
        <v>181</v>
      </c>
      <c r="D326" s="54" t="s">
        <v>358</v>
      </c>
      <c r="E326" s="54" t="s">
        <v>291</v>
      </c>
      <c r="F326" s="85"/>
    </row>
    <row r="327" spans="1:6" ht="31.5" hidden="1">
      <c r="A327" s="10" t="s">
        <v>243</v>
      </c>
      <c r="B327" s="54" t="s">
        <v>183</v>
      </c>
      <c r="C327" s="54" t="s">
        <v>181</v>
      </c>
      <c r="D327" s="54" t="s">
        <v>416</v>
      </c>
      <c r="E327" s="54"/>
      <c r="F327" s="85"/>
    </row>
    <row r="328" spans="1:6" ht="78.75" hidden="1">
      <c r="A328" s="10" t="s">
        <v>288</v>
      </c>
      <c r="B328" s="54" t="s">
        <v>183</v>
      </c>
      <c r="C328" s="54" t="s">
        <v>181</v>
      </c>
      <c r="D328" s="54" t="s">
        <v>280</v>
      </c>
      <c r="E328" s="54" t="s">
        <v>286</v>
      </c>
      <c r="F328" s="85"/>
    </row>
    <row r="329" spans="1:6" ht="31.5" hidden="1">
      <c r="A329" s="10" t="s">
        <v>289</v>
      </c>
      <c r="B329" s="54" t="s">
        <v>183</v>
      </c>
      <c r="C329" s="54" t="s">
        <v>181</v>
      </c>
      <c r="D329" s="54" t="s">
        <v>280</v>
      </c>
      <c r="E329" s="54" t="s">
        <v>287</v>
      </c>
      <c r="F329" s="85"/>
    </row>
    <row r="330" spans="1:6" s="28" customFormat="1" ht="15.75">
      <c r="A330" s="39" t="s">
        <v>526</v>
      </c>
      <c r="B330" s="158"/>
      <c r="C330" s="158"/>
      <c r="D330" s="158"/>
      <c r="E330" s="158"/>
      <c r="F330" s="138">
        <f>F331+F336+F341</f>
        <v>78.3</v>
      </c>
    </row>
    <row r="331" spans="1:6" s="28" customFormat="1" ht="15.75">
      <c r="A331" s="106" t="s">
        <v>188</v>
      </c>
      <c r="B331" s="159" t="s">
        <v>177</v>
      </c>
      <c r="C331" s="159" t="s">
        <v>172</v>
      </c>
      <c r="D331" s="159"/>
      <c r="E331" s="159"/>
      <c r="F331" s="139">
        <f>F332</f>
        <v>78.3</v>
      </c>
    </row>
    <row r="332" spans="1:6" ht="31.5">
      <c r="A332" s="10" t="s">
        <v>189</v>
      </c>
      <c r="B332" s="54" t="s">
        <v>177</v>
      </c>
      <c r="C332" s="54" t="s">
        <v>172</v>
      </c>
      <c r="D332" s="54" t="s">
        <v>344</v>
      </c>
      <c r="E332" s="54"/>
      <c r="F332" s="85">
        <f>F333</f>
        <v>78.3</v>
      </c>
    </row>
    <row r="333" spans="1:6" ht="15.75">
      <c r="A333" s="10" t="s">
        <v>277</v>
      </c>
      <c r="B333" s="54" t="s">
        <v>177</v>
      </c>
      <c r="C333" s="54" t="s">
        <v>172</v>
      </c>
      <c r="D333" s="54" t="s">
        <v>346</v>
      </c>
      <c r="E333" s="54"/>
      <c r="F333" s="85">
        <f>F334</f>
        <v>78.3</v>
      </c>
    </row>
    <row r="334" spans="1:6" ht="31.5">
      <c r="A334" s="23" t="s">
        <v>295</v>
      </c>
      <c r="B334" s="54" t="s">
        <v>177</v>
      </c>
      <c r="C334" s="54" t="s">
        <v>172</v>
      </c>
      <c r="D334" s="54" t="s">
        <v>346</v>
      </c>
      <c r="E334" s="54" t="s">
        <v>294</v>
      </c>
      <c r="F334" s="85">
        <f>F335</f>
        <v>78.3</v>
      </c>
    </row>
    <row r="335" spans="1:6" ht="31.5">
      <c r="A335" s="23" t="s">
        <v>319</v>
      </c>
      <c r="B335" s="54" t="s">
        <v>177</v>
      </c>
      <c r="C335" s="54" t="s">
        <v>172</v>
      </c>
      <c r="D335" s="54" t="s">
        <v>346</v>
      </c>
      <c r="E335" s="54" t="s">
        <v>318</v>
      </c>
      <c r="F335" s="160">
        <f>'пр.10,'!H141</f>
        <v>78.3</v>
      </c>
    </row>
    <row r="336" spans="1:6" s="28" customFormat="1" ht="15.75" hidden="1">
      <c r="A336" s="106" t="s">
        <v>195</v>
      </c>
      <c r="B336" s="159" t="s">
        <v>177</v>
      </c>
      <c r="C336" s="159" t="s">
        <v>175</v>
      </c>
      <c r="D336" s="159"/>
      <c r="E336" s="159"/>
      <c r="F336" s="139">
        <f>F337</f>
        <v>0</v>
      </c>
    </row>
    <row r="337" spans="1:6" ht="31.5" hidden="1">
      <c r="A337" s="7" t="s">
        <v>535</v>
      </c>
      <c r="B337" s="55" t="s">
        <v>177</v>
      </c>
      <c r="C337" s="55" t="s">
        <v>175</v>
      </c>
      <c r="D337" s="53" t="s">
        <v>436</v>
      </c>
      <c r="E337" s="55" t="s">
        <v>171</v>
      </c>
      <c r="F337" s="86"/>
    </row>
    <row r="338" spans="1:6" ht="47.25" hidden="1">
      <c r="A338" s="10" t="s">
        <v>534</v>
      </c>
      <c r="B338" s="54" t="s">
        <v>177</v>
      </c>
      <c r="C338" s="54" t="s">
        <v>175</v>
      </c>
      <c r="D338" s="52" t="s">
        <v>446</v>
      </c>
      <c r="E338" s="54" t="s">
        <v>171</v>
      </c>
      <c r="F338" s="85"/>
    </row>
    <row r="339" spans="1:6" ht="31.5" hidden="1">
      <c r="A339" s="23" t="s">
        <v>295</v>
      </c>
      <c r="B339" s="54" t="s">
        <v>177</v>
      </c>
      <c r="C339" s="54" t="s">
        <v>175</v>
      </c>
      <c r="D339" s="52" t="s">
        <v>447</v>
      </c>
      <c r="E339" s="54" t="s">
        <v>294</v>
      </c>
      <c r="F339" s="85"/>
    </row>
    <row r="340" spans="1:6" ht="31.5" hidden="1">
      <c r="A340" s="23" t="s">
        <v>319</v>
      </c>
      <c r="B340" s="54" t="s">
        <v>177</v>
      </c>
      <c r="C340" s="54" t="s">
        <v>175</v>
      </c>
      <c r="D340" s="52" t="s">
        <v>447</v>
      </c>
      <c r="E340" s="54" t="s">
        <v>318</v>
      </c>
      <c r="F340" s="85"/>
    </row>
    <row r="341" spans="1:6" s="28" customFormat="1" ht="31.5" hidden="1">
      <c r="A341" s="106" t="s">
        <v>196</v>
      </c>
      <c r="B341" s="159" t="s">
        <v>177</v>
      </c>
      <c r="C341" s="159" t="s">
        <v>178</v>
      </c>
      <c r="D341" s="159"/>
      <c r="E341" s="159"/>
      <c r="F341" s="139">
        <f>F342+F346+F349+F354</f>
        <v>0</v>
      </c>
    </row>
    <row r="342" spans="1:6" ht="31.5" hidden="1">
      <c r="A342" s="5" t="s">
        <v>283</v>
      </c>
      <c r="B342" s="55" t="s">
        <v>177</v>
      </c>
      <c r="C342" s="55" t="s">
        <v>178</v>
      </c>
      <c r="D342" s="55" t="s">
        <v>276</v>
      </c>
      <c r="E342" s="55"/>
      <c r="F342" s="86">
        <f>F343</f>
        <v>0</v>
      </c>
    </row>
    <row r="343" spans="1:6" ht="31.5" hidden="1">
      <c r="A343" s="3" t="s">
        <v>406</v>
      </c>
      <c r="B343" s="54" t="s">
        <v>177</v>
      </c>
      <c r="C343" s="54" t="s">
        <v>178</v>
      </c>
      <c r="D343" s="54" t="s">
        <v>418</v>
      </c>
      <c r="E343" s="54"/>
      <c r="F343" s="85"/>
    </row>
    <row r="344" spans="1:6" ht="31.5" hidden="1">
      <c r="A344" s="23" t="s">
        <v>292</v>
      </c>
      <c r="B344" s="54" t="s">
        <v>177</v>
      </c>
      <c r="C344" s="54" t="s">
        <v>178</v>
      </c>
      <c r="D344" s="54" t="s">
        <v>418</v>
      </c>
      <c r="E344" s="54" t="s">
        <v>290</v>
      </c>
      <c r="F344" s="85"/>
    </row>
    <row r="345" spans="1:6" ht="47.25" hidden="1">
      <c r="A345" s="23" t="s">
        <v>293</v>
      </c>
      <c r="B345" s="54" t="s">
        <v>177</v>
      </c>
      <c r="C345" s="54" t="s">
        <v>178</v>
      </c>
      <c r="D345" s="54" t="s">
        <v>418</v>
      </c>
      <c r="E345" s="54" t="s">
        <v>291</v>
      </c>
      <c r="F345" s="160"/>
    </row>
    <row r="346" spans="1:6" ht="31.5" hidden="1">
      <c r="A346" s="7" t="s">
        <v>540</v>
      </c>
      <c r="B346" s="55" t="s">
        <v>177</v>
      </c>
      <c r="C346" s="55" t="s">
        <v>178</v>
      </c>
      <c r="D346" s="53" t="s">
        <v>434</v>
      </c>
      <c r="E346" s="55"/>
      <c r="F346" s="86"/>
    </row>
    <row r="347" spans="1:6" ht="31.5" hidden="1">
      <c r="A347" s="23" t="s">
        <v>292</v>
      </c>
      <c r="B347" s="54" t="s">
        <v>177</v>
      </c>
      <c r="C347" s="54" t="s">
        <v>178</v>
      </c>
      <c r="D347" s="52" t="s">
        <v>450</v>
      </c>
      <c r="E347" s="54" t="s">
        <v>290</v>
      </c>
      <c r="F347" s="85"/>
    </row>
    <row r="348" spans="1:6" ht="47.25" hidden="1">
      <c r="A348" s="23" t="s">
        <v>293</v>
      </c>
      <c r="B348" s="54" t="s">
        <v>177</v>
      </c>
      <c r="C348" s="54" t="s">
        <v>178</v>
      </c>
      <c r="D348" s="52" t="s">
        <v>450</v>
      </c>
      <c r="E348" s="54" t="s">
        <v>291</v>
      </c>
      <c r="F348" s="85"/>
    </row>
    <row r="349" spans="1:6" ht="47.25" hidden="1">
      <c r="A349" s="10" t="s">
        <v>222</v>
      </c>
      <c r="B349" s="54" t="s">
        <v>177</v>
      </c>
      <c r="C349" s="54" t="s">
        <v>178</v>
      </c>
      <c r="D349" s="54" t="s">
        <v>416</v>
      </c>
      <c r="E349" s="54"/>
      <c r="F349" s="85"/>
    </row>
    <row r="350" spans="1:6" ht="78.75" hidden="1">
      <c r="A350" s="10" t="s">
        <v>288</v>
      </c>
      <c r="B350" s="54" t="s">
        <v>177</v>
      </c>
      <c r="C350" s="54" t="s">
        <v>178</v>
      </c>
      <c r="D350" s="54" t="s">
        <v>280</v>
      </c>
      <c r="E350" s="54" t="s">
        <v>286</v>
      </c>
      <c r="F350" s="85"/>
    </row>
    <row r="351" spans="1:6" ht="31.5" hidden="1">
      <c r="A351" s="10" t="s">
        <v>289</v>
      </c>
      <c r="B351" s="54" t="s">
        <v>177</v>
      </c>
      <c r="C351" s="54" t="s">
        <v>178</v>
      </c>
      <c r="D351" s="54" t="s">
        <v>280</v>
      </c>
      <c r="E351" s="54" t="s">
        <v>287</v>
      </c>
      <c r="F351" s="85"/>
    </row>
    <row r="352" spans="1:6" ht="31.5" hidden="1">
      <c r="A352" s="10" t="s">
        <v>292</v>
      </c>
      <c r="B352" s="54" t="s">
        <v>177</v>
      </c>
      <c r="C352" s="54" t="s">
        <v>178</v>
      </c>
      <c r="D352" s="54" t="s">
        <v>280</v>
      </c>
      <c r="E352" s="54" t="s">
        <v>290</v>
      </c>
      <c r="F352" s="85"/>
    </row>
    <row r="353" spans="1:6" ht="47.25" hidden="1">
      <c r="A353" s="10" t="s">
        <v>293</v>
      </c>
      <c r="B353" s="54" t="s">
        <v>177</v>
      </c>
      <c r="C353" s="54" t="s">
        <v>178</v>
      </c>
      <c r="D353" s="54" t="s">
        <v>280</v>
      </c>
      <c r="E353" s="54" t="s">
        <v>291</v>
      </c>
      <c r="F353" s="85"/>
    </row>
    <row r="354" spans="1:6" ht="63" hidden="1">
      <c r="A354" s="10" t="s">
        <v>261</v>
      </c>
      <c r="B354" s="54" t="s">
        <v>177</v>
      </c>
      <c r="C354" s="54" t="s">
        <v>178</v>
      </c>
      <c r="D354" s="54" t="s">
        <v>416</v>
      </c>
      <c r="E354" s="54"/>
      <c r="F354" s="85"/>
    </row>
    <row r="355" spans="1:6" ht="78.75" hidden="1">
      <c r="A355" s="10" t="s">
        <v>288</v>
      </c>
      <c r="B355" s="54" t="s">
        <v>177</v>
      </c>
      <c r="C355" s="54" t="s">
        <v>178</v>
      </c>
      <c r="D355" s="54" t="s">
        <v>280</v>
      </c>
      <c r="E355" s="54" t="s">
        <v>286</v>
      </c>
      <c r="F355" s="85"/>
    </row>
    <row r="356" spans="1:6" ht="31.5" hidden="1">
      <c r="A356" s="10" t="s">
        <v>289</v>
      </c>
      <c r="B356" s="54" t="s">
        <v>177</v>
      </c>
      <c r="C356" s="54" t="s">
        <v>178</v>
      </c>
      <c r="D356" s="54" t="s">
        <v>280</v>
      </c>
      <c r="E356" s="54" t="s">
        <v>287</v>
      </c>
      <c r="F356" s="85"/>
    </row>
    <row r="357" spans="1:6" ht="31.5" hidden="1">
      <c r="A357" s="10" t="s">
        <v>292</v>
      </c>
      <c r="B357" s="54" t="s">
        <v>177</v>
      </c>
      <c r="C357" s="54" t="s">
        <v>178</v>
      </c>
      <c r="D357" s="54" t="s">
        <v>280</v>
      </c>
      <c r="E357" s="54" t="s">
        <v>290</v>
      </c>
      <c r="F357" s="85"/>
    </row>
    <row r="358" spans="1:6" ht="47.25" hidden="1">
      <c r="A358" s="10" t="s">
        <v>293</v>
      </c>
      <c r="B358" s="54" t="s">
        <v>177</v>
      </c>
      <c r="C358" s="54" t="s">
        <v>178</v>
      </c>
      <c r="D358" s="54" t="s">
        <v>280</v>
      </c>
      <c r="E358" s="54" t="s">
        <v>291</v>
      </c>
      <c r="F358" s="85"/>
    </row>
    <row r="359" spans="1:6" s="28" customFormat="1" ht="15.75" hidden="1">
      <c r="A359" s="39" t="s">
        <v>527</v>
      </c>
      <c r="B359" s="158"/>
      <c r="C359" s="158"/>
      <c r="D359" s="158"/>
      <c r="E359" s="158"/>
      <c r="F359" s="138">
        <f>F360</f>
        <v>0</v>
      </c>
    </row>
    <row r="360" spans="1:6" s="28" customFormat="1" ht="15.75" hidden="1">
      <c r="A360" s="106" t="s">
        <v>528</v>
      </c>
      <c r="B360" s="159" t="s">
        <v>180</v>
      </c>
      <c r="C360" s="159" t="s">
        <v>172</v>
      </c>
      <c r="D360" s="159"/>
      <c r="E360" s="159"/>
      <c r="F360" s="139">
        <f>F361</f>
        <v>0</v>
      </c>
    </row>
    <row r="361" spans="1:6" ht="31.5" hidden="1">
      <c r="A361" s="5" t="s">
        <v>283</v>
      </c>
      <c r="B361" s="55" t="s">
        <v>180</v>
      </c>
      <c r="C361" s="55" t="s">
        <v>172</v>
      </c>
      <c r="D361" s="55" t="s">
        <v>276</v>
      </c>
      <c r="E361" s="55"/>
      <c r="F361" s="86">
        <f>F362</f>
        <v>0</v>
      </c>
    </row>
    <row r="362" spans="1:6" ht="31.5" hidden="1">
      <c r="A362" s="3" t="s">
        <v>421</v>
      </c>
      <c r="B362" s="54" t="s">
        <v>180</v>
      </c>
      <c r="C362" s="54" t="s">
        <v>172</v>
      </c>
      <c r="D362" s="54" t="s">
        <v>417</v>
      </c>
      <c r="E362" s="54"/>
      <c r="F362" s="85">
        <f>F363</f>
        <v>0</v>
      </c>
    </row>
    <row r="363" spans="1:6" ht="31.5" hidden="1">
      <c r="A363" s="23" t="s">
        <v>292</v>
      </c>
      <c r="B363" s="54" t="s">
        <v>180</v>
      </c>
      <c r="C363" s="54" t="s">
        <v>172</v>
      </c>
      <c r="D363" s="54" t="s">
        <v>417</v>
      </c>
      <c r="E363" s="54" t="s">
        <v>290</v>
      </c>
      <c r="F363" s="85">
        <f>F364</f>
        <v>0</v>
      </c>
    </row>
    <row r="364" spans="1:6" ht="47.25" hidden="1">
      <c r="A364" s="23" t="s">
        <v>293</v>
      </c>
      <c r="B364" s="54" t="s">
        <v>180</v>
      </c>
      <c r="C364" s="54" t="s">
        <v>172</v>
      </c>
      <c r="D364" s="54" t="s">
        <v>417</v>
      </c>
      <c r="E364" s="54" t="s">
        <v>291</v>
      </c>
      <c r="F364" s="85">
        <v>0</v>
      </c>
    </row>
    <row r="365" spans="1:6" s="28" customFormat="1" ht="15.75" hidden="1">
      <c r="A365" s="106" t="s">
        <v>240</v>
      </c>
      <c r="B365" s="159" t="s">
        <v>180</v>
      </c>
      <c r="C365" s="159" t="s">
        <v>173</v>
      </c>
      <c r="D365" s="159"/>
      <c r="E365" s="159"/>
      <c r="F365" s="139"/>
    </row>
    <row r="366" spans="1:6" ht="31.5" hidden="1">
      <c r="A366" s="5" t="s">
        <v>283</v>
      </c>
      <c r="B366" s="55" t="s">
        <v>180</v>
      </c>
      <c r="C366" s="55" t="s">
        <v>173</v>
      </c>
      <c r="D366" s="55" t="s">
        <v>276</v>
      </c>
      <c r="E366" s="55"/>
      <c r="F366" s="86"/>
    </row>
    <row r="367" spans="1:6" ht="31.5" hidden="1">
      <c r="A367" s="3" t="s">
        <v>409</v>
      </c>
      <c r="B367" s="54" t="s">
        <v>180</v>
      </c>
      <c r="C367" s="54" t="s">
        <v>173</v>
      </c>
      <c r="D367" s="54" t="s">
        <v>449</v>
      </c>
      <c r="E367" s="54"/>
      <c r="F367" s="85"/>
    </row>
    <row r="368" spans="1:6" ht="47.25" hidden="1">
      <c r="A368" s="23" t="s">
        <v>302</v>
      </c>
      <c r="B368" s="54" t="s">
        <v>180</v>
      </c>
      <c r="C368" s="54" t="s">
        <v>173</v>
      </c>
      <c r="D368" s="54" t="s">
        <v>449</v>
      </c>
      <c r="E368" s="54" t="s">
        <v>299</v>
      </c>
      <c r="F368" s="85"/>
    </row>
    <row r="369" spans="1:6" ht="15.75" hidden="1">
      <c r="A369" s="23" t="s">
        <v>303</v>
      </c>
      <c r="B369" s="54" t="s">
        <v>180</v>
      </c>
      <c r="C369" s="54" t="s">
        <v>173</v>
      </c>
      <c r="D369" s="54" t="s">
        <v>449</v>
      </c>
      <c r="E369" s="54" t="s">
        <v>300</v>
      </c>
      <c r="F369" s="85"/>
    </row>
    <row r="370" spans="1:6" ht="31.5" hidden="1">
      <c r="A370" s="10" t="s">
        <v>537</v>
      </c>
      <c r="B370" s="54" t="s">
        <v>180</v>
      </c>
      <c r="C370" s="54" t="s">
        <v>173</v>
      </c>
      <c r="D370" s="54" t="s">
        <v>416</v>
      </c>
      <c r="E370" s="54" t="s">
        <v>171</v>
      </c>
      <c r="F370" s="85"/>
    </row>
    <row r="371" spans="1:6" ht="47.25" hidden="1">
      <c r="A371" s="10" t="s">
        <v>302</v>
      </c>
      <c r="B371" s="54" t="s">
        <v>180</v>
      </c>
      <c r="C371" s="54" t="s">
        <v>173</v>
      </c>
      <c r="D371" s="54" t="s">
        <v>280</v>
      </c>
      <c r="E371" s="54" t="s">
        <v>299</v>
      </c>
      <c r="F371" s="85"/>
    </row>
    <row r="372" spans="1:6" ht="15.75" hidden="1">
      <c r="A372" s="10" t="s">
        <v>303</v>
      </c>
      <c r="B372" s="54" t="s">
        <v>180</v>
      </c>
      <c r="C372" s="54" t="s">
        <v>173</v>
      </c>
      <c r="D372" s="54" t="s">
        <v>280</v>
      </c>
      <c r="E372" s="54" t="s">
        <v>300</v>
      </c>
      <c r="F372" s="85"/>
    </row>
    <row r="373" spans="1:6" s="28" customFormat="1" ht="15.75" hidden="1">
      <c r="A373" s="39" t="s">
        <v>529</v>
      </c>
      <c r="B373" s="158" t="s">
        <v>179</v>
      </c>
      <c r="C373" s="158"/>
      <c r="D373" s="169"/>
      <c r="E373" s="158"/>
      <c r="F373" s="138">
        <f>F374</f>
        <v>0</v>
      </c>
    </row>
    <row r="374" spans="1:6" s="28" customFormat="1" ht="15.75" hidden="1">
      <c r="A374" s="106" t="s">
        <v>228</v>
      </c>
      <c r="B374" s="159" t="s">
        <v>179</v>
      </c>
      <c r="C374" s="159" t="s">
        <v>173</v>
      </c>
      <c r="D374" s="159"/>
      <c r="E374" s="159"/>
      <c r="F374" s="139">
        <f>F375</f>
        <v>0</v>
      </c>
    </row>
    <row r="375" spans="1:6" ht="63" hidden="1">
      <c r="A375" s="7" t="s">
        <v>408</v>
      </c>
      <c r="B375" s="55" t="s">
        <v>179</v>
      </c>
      <c r="C375" s="55" t="s">
        <v>173</v>
      </c>
      <c r="D375" s="53" t="s">
        <v>437</v>
      </c>
      <c r="E375" s="55"/>
      <c r="F375" s="86"/>
    </row>
    <row r="376" spans="1:6" ht="47.25" hidden="1">
      <c r="A376" s="23" t="s">
        <v>302</v>
      </c>
      <c r="B376" s="54" t="s">
        <v>179</v>
      </c>
      <c r="C376" s="54" t="s">
        <v>173</v>
      </c>
      <c r="D376" s="52" t="s">
        <v>451</v>
      </c>
      <c r="E376" s="54" t="s">
        <v>299</v>
      </c>
      <c r="F376" s="85"/>
    </row>
    <row r="377" spans="1:6" ht="15.75" hidden="1">
      <c r="A377" s="23" t="s">
        <v>321</v>
      </c>
      <c r="B377" s="54" t="s">
        <v>179</v>
      </c>
      <c r="C377" s="54" t="s">
        <v>173</v>
      </c>
      <c r="D377" s="52" t="s">
        <v>451</v>
      </c>
      <c r="E377" s="54" t="s">
        <v>320</v>
      </c>
      <c r="F377" s="85"/>
    </row>
    <row r="378" spans="1:6" ht="78.75" hidden="1">
      <c r="A378" s="23" t="s">
        <v>322</v>
      </c>
      <c r="B378" s="54" t="s">
        <v>179</v>
      </c>
      <c r="C378" s="54" t="s">
        <v>173</v>
      </c>
      <c r="D378" s="52" t="s">
        <v>451</v>
      </c>
      <c r="E378" s="54" t="s">
        <v>264</v>
      </c>
      <c r="F378" s="85"/>
    </row>
    <row r="379" spans="1:6" s="28" customFormat="1" ht="63" hidden="1">
      <c r="A379" s="39" t="s">
        <v>530</v>
      </c>
      <c r="B379" s="158" t="s">
        <v>186</v>
      </c>
      <c r="C379" s="158"/>
      <c r="D379" s="158"/>
      <c r="E379" s="158"/>
      <c r="F379" s="138"/>
    </row>
    <row r="380" spans="1:6" s="28" customFormat="1" ht="47.25" hidden="1">
      <c r="A380" s="106" t="s">
        <v>531</v>
      </c>
      <c r="B380" s="159" t="s">
        <v>186</v>
      </c>
      <c r="C380" s="159" t="s">
        <v>172</v>
      </c>
      <c r="D380" s="159"/>
      <c r="E380" s="159"/>
      <c r="F380" s="139"/>
    </row>
    <row r="381" spans="1:6" ht="31.5" hidden="1">
      <c r="A381" s="10" t="s">
        <v>245</v>
      </c>
      <c r="B381" s="54" t="s">
        <v>186</v>
      </c>
      <c r="C381" s="54" t="s">
        <v>172</v>
      </c>
      <c r="D381" s="54" t="s">
        <v>416</v>
      </c>
      <c r="E381" s="54"/>
      <c r="F381" s="85"/>
    </row>
    <row r="382" spans="1:6" ht="15.75" hidden="1">
      <c r="A382" s="10" t="s">
        <v>236</v>
      </c>
      <c r="B382" s="54" t="s">
        <v>186</v>
      </c>
      <c r="C382" s="54" t="s">
        <v>172</v>
      </c>
      <c r="D382" s="54" t="s">
        <v>280</v>
      </c>
      <c r="E382" s="54" t="s">
        <v>185</v>
      </c>
      <c r="F382" s="85"/>
    </row>
    <row r="383" spans="1:6" ht="15.75" hidden="1">
      <c r="A383" s="10" t="s">
        <v>296</v>
      </c>
      <c r="B383" s="54" t="s">
        <v>186</v>
      </c>
      <c r="C383" s="54" t="s">
        <v>172</v>
      </c>
      <c r="D383" s="54" t="s">
        <v>280</v>
      </c>
      <c r="E383" s="54" t="s">
        <v>225</v>
      </c>
      <c r="F383" s="160"/>
    </row>
    <row r="384" spans="1:6" ht="31.5" hidden="1">
      <c r="A384" s="8" t="s">
        <v>334</v>
      </c>
      <c r="B384" s="55" t="s">
        <v>186</v>
      </c>
      <c r="C384" s="55" t="s">
        <v>172</v>
      </c>
      <c r="D384" s="53" t="s">
        <v>333</v>
      </c>
      <c r="E384" s="170"/>
      <c r="F384" s="86"/>
    </row>
    <row r="385" spans="1:6" ht="15.75" hidden="1">
      <c r="A385" s="7" t="s">
        <v>335</v>
      </c>
      <c r="B385" s="55" t="s">
        <v>186</v>
      </c>
      <c r="C385" s="55" t="s">
        <v>172</v>
      </c>
      <c r="D385" s="53" t="s">
        <v>332</v>
      </c>
      <c r="E385" s="170"/>
      <c r="F385" s="86"/>
    </row>
    <row r="386" spans="1:6" ht="47.25" hidden="1">
      <c r="A386" s="10" t="s">
        <v>281</v>
      </c>
      <c r="B386" s="54" t="s">
        <v>186</v>
      </c>
      <c r="C386" s="54" t="s">
        <v>172</v>
      </c>
      <c r="D386" s="171" t="s">
        <v>336</v>
      </c>
      <c r="E386" s="54"/>
      <c r="F386" s="85"/>
    </row>
    <row r="387" spans="1:6" ht="15.75" hidden="1">
      <c r="A387" s="23" t="s">
        <v>236</v>
      </c>
      <c r="B387" s="54" t="s">
        <v>186</v>
      </c>
      <c r="C387" s="54" t="s">
        <v>172</v>
      </c>
      <c r="D387" s="171" t="s">
        <v>336</v>
      </c>
      <c r="E387" s="54" t="s">
        <v>185</v>
      </c>
      <c r="F387" s="85"/>
    </row>
    <row r="388" spans="1:6" ht="15.75" hidden="1">
      <c r="A388" s="23" t="s">
        <v>296</v>
      </c>
      <c r="B388" s="54" t="s">
        <v>186</v>
      </c>
      <c r="C388" s="54" t="s">
        <v>172</v>
      </c>
      <c r="D388" s="171" t="s">
        <v>336</v>
      </c>
      <c r="E388" s="54" t="s">
        <v>225</v>
      </c>
      <c r="F388" s="160"/>
    </row>
    <row r="389" spans="1:6" s="28" customFormat="1" ht="31.5" hidden="1">
      <c r="A389" s="106" t="s">
        <v>532</v>
      </c>
      <c r="B389" s="159" t="s">
        <v>186</v>
      </c>
      <c r="C389" s="159" t="s">
        <v>175</v>
      </c>
      <c r="D389" s="172"/>
      <c r="E389" s="159"/>
      <c r="F389" s="139"/>
    </row>
    <row r="390" spans="1:6" ht="31.5" hidden="1">
      <c r="A390" s="8" t="s">
        <v>334</v>
      </c>
      <c r="B390" s="55" t="s">
        <v>186</v>
      </c>
      <c r="C390" s="55" t="s">
        <v>175</v>
      </c>
      <c r="D390" s="53" t="s">
        <v>333</v>
      </c>
      <c r="E390" s="55"/>
      <c r="F390" s="173"/>
    </row>
    <row r="391" spans="1:6" ht="31.5" hidden="1">
      <c r="A391" s="7" t="s">
        <v>238</v>
      </c>
      <c r="B391" s="55" t="s">
        <v>186</v>
      </c>
      <c r="C391" s="55" t="s">
        <v>175</v>
      </c>
      <c r="D391" s="53" t="s">
        <v>337</v>
      </c>
      <c r="E391" s="55"/>
      <c r="F391" s="86"/>
    </row>
    <row r="392" spans="1:6" ht="15.75" hidden="1">
      <c r="A392" s="10" t="s">
        <v>285</v>
      </c>
      <c r="B392" s="54" t="s">
        <v>186</v>
      </c>
      <c r="C392" s="54" t="s">
        <v>175</v>
      </c>
      <c r="D392" s="52" t="s">
        <v>338</v>
      </c>
      <c r="E392" s="54"/>
      <c r="F392" s="85"/>
    </row>
    <row r="393" spans="1:6" ht="15.75" hidden="1">
      <c r="A393" s="23" t="s">
        <v>236</v>
      </c>
      <c r="B393" s="54" t="s">
        <v>186</v>
      </c>
      <c r="C393" s="54" t="s">
        <v>175</v>
      </c>
      <c r="D393" s="52" t="s">
        <v>338</v>
      </c>
      <c r="E393" s="54" t="s">
        <v>185</v>
      </c>
      <c r="F393" s="85"/>
    </row>
    <row r="394" spans="1:6" ht="15.75" hidden="1">
      <c r="A394" s="10" t="s">
        <v>251</v>
      </c>
      <c r="B394" s="54" t="s">
        <v>186</v>
      </c>
      <c r="C394" s="54" t="s">
        <v>175</v>
      </c>
      <c r="D394" s="52" t="s">
        <v>338</v>
      </c>
      <c r="E394" s="54" t="s">
        <v>271</v>
      </c>
      <c r="F394" s="160"/>
    </row>
    <row r="395" spans="1:6" ht="31.5" hidden="1">
      <c r="A395" s="10" t="s">
        <v>284</v>
      </c>
      <c r="B395" s="54" t="s">
        <v>186</v>
      </c>
      <c r="C395" s="54" t="s">
        <v>175</v>
      </c>
      <c r="D395" s="52" t="s">
        <v>339</v>
      </c>
      <c r="E395" s="54"/>
      <c r="F395" s="85"/>
    </row>
    <row r="396" spans="1:6" ht="15.75" hidden="1">
      <c r="A396" s="23" t="s">
        <v>236</v>
      </c>
      <c r="B396" s="54" t="s">
        <v>186</v>
      </c>
      <c r="C396" s="54" t="s">
        <v>175</v>
      </c>
      <c r="D396" s="52" t="s">
        <v>339</v>
      </c>
      <c r="E396" s="54" t="s">
        <v>185</v>
      </c>
      <c r="F396" s="85"/>
    </row>
    <row r="397" spans="1:6" ht="15.75" hidden="1">
      <c r="A397" s="10" t="s">
        <v>247</v>
      </c>
      <c r="B397" s="54" t="s">
        <v>186</v>
      </c>
      <c r="C397" s="54" t="s">
        <v>175</v>
      </c>
      <c r="D397" s="52" t="s">
        <v>339</v>
      </c>
      <c r="E397" s="54" t="s">
        <v>271</v>
      </c>
      <c r="F397" s="160"/>
    </row>
    <row r="398" spans="1:6" ht="47.25" hidden="1">
      <c r="A398" s="8" t="s">
        <v>539</v>
      </c>
      <c r="B398" s="55" t="s">
        <v>186</v>
      </c>
      <c r="C398" s="55" t="s">
        <v>175</v>
      </c>
      <c r="D398" s="55" t="s">
        <v>397</v>
      </c>
      <c r="E398" s="55"/>
      <c r="F398" s="86"/>
    </row>
    <row r="399" spans="1:6" ht="15.75" hidden="1">
      <c r="A399" s="23" t="s">
        <v>236</v>
      </c>
      <c r="B399" s="54" t="s">
        <v>186</v>
      </c>
      <c r="C399" s="54" t="s">
        <v>175</v>
      </c>
      <c r="D399" s="54" t="s">
        <v>443</v>
      </c>
      <c r="E399" s="54" t="s">
        <v>185</v>
      </c>
      <c r="F399" s="85"/>
    </row>
    <row r="400" spans="1:6" ht="15.75" hidden="1">
      <c r="A400" s="10" t="s">
        <v>251</v>
      </c>
      <c r="B400" s="54" t="s">
        <v>186</v>
      </c>
      <c r="C400" s="54" t="s">
        <v>175</v>
      </c>
      <c r="D400" s="54" t="s">
        <v>443</v>
      </c>
      <c r="E400" s="54" t="s">
        <v>271</v>
      </c>
      <c r="F400" s="160"/>
    </row>
    <row r="401" spans="1:6" ht="15.75">
      <c r="A401" s="40" t="s">
        <v>184</v>
      </c>
      <c r="B401" s="174"/>
      <c r="C401" s="174"/>
      <c r="D401" s="174"/>
      <c r="E401" s="174"/>
      <c r="F401" s="138">
        <f>F11+F118+F123+F133+F199+F330+F359+F291</f>
        <v>4016.7</v>
      </c>
    </row>
    <row r="402" ht="15.75">
      <c r="F402" s="114">
        <f>'пр.6,'!D23</f>
        <v>4016.712</v>
      </c>
    </row>
    <row r="403" spans="1:7" s="11" customFormat="1" ht="108" customHeight="1">
      <c r="A403" s="221"/>
      <c r="B403" s="221"/>
      <c r="C403" s="221"/>
      <c r="D403" s="221"/>
      <c r="E403" s="221"/>
      <c r="F403" s="221"/>
      <c r="G403" s="105"/>
    </row>
  </sheetData>
  <sheetProtection/>
  <autoFilter ref="A10:G401"/>
  <mergeCells count="3">
    <mergeCell ref="A7:F7"/>
    <mergeCell ref="A8:F8"/>
    <mergeCell ref="A403:F403"/>
  </mergeCells>
  <printOptions/>
  <pageMargins left="0.49" right="0.33" top="0.42" bottom="0.4" header="0.31496062992125984" footer="0.31496062992125984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5"/>
  <sheetViews>
    <sheetView view="pageBreakPreview" zoomScale="60" zoomScalePageLayoutView="0" workbookViewId="0" topLeftCell="A1">
      <selection activeCell="K10" sqref="K10"/>
    </sheetView>
  </sheetViews>
  <sheetFormatPr defaultColWidth="9.00390625" defaultRowHeight="12.75"/>
  <cols>
    <col min="1" max="1" width="49.25390625" style="11" customWidth="1"/>
    <col min="2" max="3" width="7.00390625" style="12" customWidth="1"/>
    <col min="4" max="4" width="11.875" style="12" customWidth="1"/>
    <col min="5" max="5" width="6.875" style="12" customWidth="1"/>
    <col min="6" max="6" width="20.375" style="12" customWidth="1"/>
    <col min="7" max="7" width="24.75390625" style="12" customWidth="1"/>
    <col min="8" max="16384" width="9.125" style="12" customWidth="1"/>
  </cols>
  <sheetData>
    <row r="1" spans="6:7" ht="18.75" customHeight="1">
      <c r="F1" s="56"/>
      <c r="G1" s="56" t="s">
        <v>282</v>
      </c>
    </row>
    <row r="2" spans="3:7" ht="15.75">
      <c r="C2" s="12" t="s">
        <v>113</v>
      </c>
      <c r="F2" s="56"/>
      <c r="G2" s="56"/>
    </row>
    <row r="3" spans="6:7" ht="15.75">
      <c r="F3" s="56"/>
      <c r="G3" s="56" t="s">
        <v>567</v>
      </c>
    </row>
    <row r="4" spans="6:7" ht="15.75">
      <c r="F4" s="56"/>
      <c r="G4" s="56" t="s">
        <v>364</v>
      </c>
    </row>
    <row r="5" spans="6:7" ht="15.75">
      <c r="F5" s="56" t="s">
        <v>108</v>
      </c>
      <c r="G5" s="56" t="s">
        <v>109</v>
      </c>
    </row>
    <row r="7" spans="1:7" ht="31.5" customHeight="1">
      <c r="A7" s="219" t="s">
        <v>372</v>
      </c>
      <c r="B7" s="219"/>
      <c r="C7" s="219"/>
      <c r="D7" s="219"/>
      <c r="E7" s="219"/>
      <c r="F7" s="219"/>
      <c r="G7" s="219"/>
    </row>
    <row r="8" spans="1:7" ht="18.75" customHeight="1">
      <c r="A8" s="220"/>
      <c r="B8" s="220"/>
      <c r="C8" s="220"/>
      <c r="D8" s="220"/>
      <c r="E8" s="220"/>
      <c r="F8" s="220"/>
      <c r="G8" s="220"/>
    </row>
    <row r="9" spans="6:7" ht="15.75">
      <c r="F9" s="56"/>
      <c r="G9" s="56" t="s">
        <v>498</v>
      </c>
    </row>
    <row r="10" spans="1:7" ht="63" customHeight="1">
      <c r="A10" s="222" t="s">
        <v>165</v>
      </c>
      <c r="B10" s="222" t="s">
        <v>166</v>
      </c>
      <c r="C10" s="222" t="s">
        <v>514</v>
      </c>
      <c r="D10" s="222" t="s">
        <v>168</v>
      </c>
      <c r="E10" s="222" t="s">
        <v>515</v>
      </c>
      <c r="F10" s="224" t="s">
        <v>512</v>
      </c>
      <c r="G10" s="225"/>
    </row>
    <row r="11" spans="1:7" ht="63" customHeight="1">
      <c r="A11" s="223"/>
      <c r="B11" s="223"/>
      <c r="C11" s="223"/>
      <c r="D11" s="223"/>
      <c r="E11" s="223"/>
      <c r="F11" s="41">
        <v>2016</v>
      </c>
      <c r="G11" s="41">
        <v>2017</v>
      </c>
    </row>
    <row r="12" spans="1:7" ht="15.75">
      <c r="A12" s="39" t="s">
        <v>517</v>
      </c>
      <c r="B12" s="158" t="s">
        <v>172</v>
      </c>
      <c r="C12" s="158"/>
      <c r="D12" s="158"/>
      <c r="E12" s="158"/>
      <c r="F12" s="138">
        <f>F13+F33+F63</f>
        <v>1659.3</v>
      </c>
      <c r="G12" s="138">
        <f>G13+G18+G33+G52+G63+G83</f>
        <v>1407.2</v>
      </c>
    </row>
    <row r="13" spans="1:7" s="28" customFormat="1" ht="47.25">
      <c r="A13" s="106" t="s">
        <v>518</v>
      </c>
      <c r="B13" s="159" t="s">
        <v>172</v>
      </c>
      <c r="C13" s="159" t="s">
        <v>173</v>
      </c>
      <c r="D13" s="159"/>
      <c r="E13" s="159"/>
      <c r="F13" s="139">
        <f aca="true" t="shared" si="0" ref="F13:G16">F14</f>
        <v>498.00000000000006</v>
      </c>
      <c r="G13" s="139">
        <f t="shared" si="0"/>
        <v>421.90000000000003</v>
      </c>
    </row>
    <row r="14" spans="1:7" ht="47.25">
      <c r="A14" s="7" t="s">
        <v>278</v>
      </c>
      <c r="B14" s="55" t="s">
        <v>172</v>
      </c>
      <c r="C14" s="55" t="s">
        <v>173</v>
      </c>
      <c r="D14" s="53" t="s">
        <v>274</v>
      </c>
      <c r="E14" s="55"/>
      <c r="F14" s="86">
        <f t="shared" si="0"/>
        <v>498.00000000000006</v>
      </c>
      <c r="G14" s="86">
        <f t="shared" si="0"/>
        <v>421.90000000000003</v>
      </c>
    </row>
    <row r="15" spans="1:7" ht="47.25">
      <c r="A15" s="107" t="s">
        <v>347</v>
      </c>
      <c r="B15" s="54" t="s">
        <v>172</v>
      </c>
      <c r="C15" s="54" t="s">
        <v>173</v>
      </c>
      <c r="D15" s="52" t="s">
        <v>275</v>
      </c>
      <c r="E15" s="54"/>
      <c r="F15" s="85">
        <f t="shared" si="0"/>
        <v>498.00000000000006</v>
      </c>
      <c r="G15" s="85">
        <f t="shared" si="0"/>
        <v>421.90000000000003</v>
      </c>
    </row>
    <row r="16" spans="1:7" ht="94.5">
      <c r="A16" s="23" t="s">
        <v>288</v>
      </c>
      <c r="B16" s="54" t="s">
        <v>172</v>
      </c>
      <c r="C16" s="54" t="s">
        <v>173</v>
      </c>
      <c r="D16" s="52" t="s">
        <v>275</v>
      </c>
      <c r="E16" s="54" t="s">
        <v>286</v>
      </c>
      <c r="F16" s="85">
        <f t="shared" si="0"/>
        <v>498.00000000000006</v>
      </c>
      <c r="G16" s="85">
        <f t="shared" si="0"/>
        <v>421.90000000000003</v>
      </c>
    </row>
    <row r="17" spans="1:7" ht="31.5">
      <c r="A17" s="23" t="s">
        <v>289</v>
      </c>
      <c r="B17" s="54" t="s">
        <v>172</v>
      </c>
      <c r="C17" s="54" t="s">
        <v>173</v>
      </c>
      <c r="D17" s="52" t="s">
        <v>275</v>
      </c>
      <c r="E17" s="54" t="s">
        <v>287</v>
      </c>
      <c r="F17" s="85">
        <f>'пр.11,'!H16</f>
        <v>498.00000000000006</v>
      </c>
      <c r="G17" s="85">
        <f>'пр.11,'!I16</f>
        <v>421.90000000000003</v>
      </c>
    </row>
    <row r="18" spans="1:7" s="28" customFormat="1" ht="63" hidden="1">
      <c r="A18" s="106" t="s">
        <v>519</v>
      </c>
      <c r="B18" s="159" t="s">
        <v>172</v>
      </c>
      <c r="C18" s="159" t="s">
        <v>175</v>
      </c>
      <c r="D18" s="159"/>
      <c r="E18" s="159"/>
      <c r="F18" s="139">
        <f>F19</f>
        <v>314600</v>
      </c>
      <c r="G18" s="139">
        <f>G19</f>
        <v>0</v>
      </c>
    </row>
    <row r="19" spans="1:7" ht="47.25" hidden="1">
      <c r="A19" s="7" t="s">
        <v>278</v>
      </c>
      <c r="B19" s="55" t="s">
        <v>172</v>
      </c>
      <c r="C19" s="55" t="s">
        <v>175</v>
      </c>
      <c r="D19" s="55" t="s">
        <v>274</v>
      </c>
      <c r="E19" s="55"/>
      <c r="F19" s="86">
        <f>F20+F23+F26</f>
        <v>314600</v>
      </c>
      <c r="G19" s="86">
        <f>G20+G23+G26</f>
        <v>0</v>
      </c>
    </row>
    <row r="20" spans="1:7" ht="31.5" hidden="1">
      <c r="A20" s="108" t="s">
        <v>440</v>
      </c>
      <c r="B20" s="54" t="s">
        <v>172</v>
      </c>
      <c r="C20" s="54" t="s">
        <v>175</v>
      </c>
      <c r="D20" s="54" t="s">
        <v>345</v>
      </c>
      <c r="E20" s="54"/>
      <c r="F20" s="85">
        <f>F21</f>
        <v>314600</v>
      </c>
      <c r="G20" s="85">
        <f>G21</f>
        <v>0</v>
      </c>
    </row>
    <row r="21" spans="1:7" ht="94.5" hidden="1">
      <c r="A21" s="23" t="s">
        <v>288</v>
      </c>
      <c r="B21" s="54" t="s">
        <v>172</v>
      </c>
      <c r="C21" s="54" t="s">
        <v>175</v>
      </c>
      <c r="D21" s="54" t="s">
        <v>345</v>
      </c>
      <c r="E21" s="54" t="s">
        <v>286</v>
      </c>
      <c r="F21" s="85">
        <f>F22</f>
        <v>314600</v>
      </c>
      <c r="G21" s="85">
        <f>G22</f>
        <v>0</v>
      </c>
    </row>
    <row r="22" spans="1:7" ht="31.5" hidden="1">
      <c r="A22" s="23" t="s">
        <v>289</v>
      </c>
      <c r="B22" s="54" t="s">
        <v>172</v>
      </c>
      <c r="C22" s="54" t="s">
        <v>175</v>
      </c>
      <c r="D22" s="54" t="s">
        <v>345</v>
      </c>
      <c r="E22" s="54" t="s">
        <v>287</v>
      </c>
      <c r="F22" s="85">
        <v>314600</v>
      </c>
      <c r="G22" s="85"/>
    </row>
    <row r="23" spans="1:7" ht="47.25" hidden="1">
      <c r="A23" s="10" t="s">
        <v>348</v>
      </c>
      <c r="B23" s="54" t="s">
        <v>172</v>
      </c>
      <c r="C23" s="54" t="s">
        <v>175</v>
      </c>
      <c r="D23" s="54" t="s">
        <v>328</v>
      </c>
      <c r="E23" s="54"/>
      <c r="F23" s="85">
        <f>F24</f>
        <v>0</v>
      </c>
      <c r="G23" s="85">
        <f>G24</f>
        <v>0</v>
      </c>
    </row>
    <row r="24" spans="1:7" ht="94.5" hidden="1">
      <c r="A24" s="23" t="s">
        <v>288</v>
      </c>
      <c r="B24" s="54" t="s">
        <v>172</v>
      </c>
      <c r="C24" s="54" t="s">
        <v>175</v>
      </c>
      <c r="D24" s="54" t="s">
        <v>328</v>
      </c>
      <c r="E24" s="54" t="s">
        <v>286</v>
      </c>
      <c r="F24" s="85">
        <f>F25</f>
        <v>0</v>
      </c>
      <c r="G24" s="85">
        <f>G25</f>
        <v>0</v>
      </c>
    </row>
    <row r="25" spans="1:7" ht="31.5" hidden="1">
      <c r="A25" s="23" t="s">
        <v>289</v>
      </c>
      <c r="B25" s="54" t="s">
        <v>172</v>
      </c>
      <c r="C25" s="54" t="s">
        <v>175</v>
      </c>
      <c r="D25" s="54" t="s">
        <v>328</v>
      </c>
      <c r="E25" s="54" t="s">
        <v>287</v>
      </c>
      <c r="F25" s="85"/>
      <c r="G25" s="85"/>
    </row>
    <row r="26" spans="1:7" ht="31.5" hidden="1">
      <c r="A26" s="10" t="s">
        <v>350</v>
      </c>
      <c r="B26" s="54" t="s">
        <v>172</v>
      </c>
      <c r="C26" s="54" t="s">
        <v>175</v>
      </c>
      <c r="D26" s="54" t="s">
        <v>349</v>
      </c>
      <c r="E26" s="54"/>
      <c r="F26" s="85">
        <f>F27+F31</f>
        <v>0</v>
      </c>
      <c r="G26" s="85">
        <f>G27+G31</f>
        <v>0</v>
      </c>
    </row>
    <row r="27" spans="1:7" ht="31.5" hidden="1">
      <c r="A27" s="23" t="s">
        <v>292</v>
      </c>
      <c r="B27" s="54" t="s">
        <v>172</v>
      </c>
      <c r="C27" s="54" t="s">
        <v>175</v>
      </c>
      <c r="D27" s="54" t="s">
        <v>349</v>
      </c>
      <c r="E27" s="54" t="s">
        <v>290</v>
      </c>
      <c r="F27" s="85">
        <f>F28</f>
        <v>0</v>
      </c>
      <c r="G27" s="85">
        <f>G28</f>
        <v>0</v>
      </c>
    </row>
    <row r="28" spans="1:7" ht="47.25" hidden="1">
      <c r="A28" s="23" t="s">
        <v>293</v>
      </c>
      <c r="B28" s="54" t="s">
        <v>172</v>
      </c>
      <c r="C28" s="54" t="s">
        <v>175</v>
      </c>
      <c r="D28" s="54" t="s">
        <v>349</v>
      </c>
      <c r="E28" s="54" t="s">
        <v>291</v>
      </c>
      <c r="F28" s="85"/>
      <c r="G28" s="85"/>
    </row>
    <row r="29" spans="1:7" ht="15.75" hidden="1">
      <c r="A29" s="23" t="s">
        <v>236</v>
      </c>
      <c r="B29" s="54" t="s">
        <v>172</v>
      </c>
      <c r="C29" s="54" t="s">
        <v>181</v>
      </c>
      <c r="D29" s="52" t="s">
        <v>649</v>
      </c>
      <c r="E29" s="54" t="s">
        <v>185</v>
      </c>
      <c r="F29" s="85">
        <v>0</v>
      </c>
      <c r="G29" s="85"/>
    </row>
    <row r="30" spans="1:7" ht="15.75" hidden="1">
      <c r="A30" s="23" t="s">
        <v>247</v>
      </c>
      <c r="B30" s="54" t="s">
        <v>172</v>
      </c>
      <c r="C30" s="54" t="s">
        <v>181</v>
      </c>
      <c r="D30" s="87" t="s">
        <v>649</v>
      </c>
      <c r="E30" s="54" t="s">
        <v>271</v>
      </c>
      <c r="F30" s="85">
        <v>0</v>
      </c>
      <c r="G30" s="85"/>
    </row>
    <row r="31" spans="1:7" ht="15.75" hidden="1">
      <c r="A31" s="23" t="s">
        <v>298</v>
      </c>
      <c r="B31" s="54" t="s">
        <v>172</v>
      </c>
      <c r="C31" s="54" t="s">
        <v>175</v>
      </c>
      <c r="D31" s="54" t="s">
        <v>349</v>
      </c>
      <c r="E31" s="54" t="s">
        <v>297</v>
      </c>
      <c r="F31" s="85">
        <f>F32</f>
        <v>0</v>
      </c>
      <c r="G31" s="85">
        <f>G32</f>
        <v>0</v>
      </c>
    </row>
    <row r="32" spans="1:7" ht="15.75" hidden="1">
      <c r="A32" s="23" t="s">
        <v>306</v>
      </c>
      <c r="B32" s="54" t="s">
        <v>172</v>
      </c>
      <c r="C32" s="54" t="s">
        <v>175</v>
      </c>
      <c r="D32" s="54" t="s">
        <v>349</v>
      </c>
      <c r="E32" s="49">
        <v>850</v>
      </c>
      <c r="F32" s="85"/>
      <c r="G32" s="85"/>
    </row>
    <row r="33" spans="1:7" s="28" customFormat="1" ht="78.75">
      <c r="A33" s="106" t="s">
        <v>307</v>
      </c>
      <c r="B33" s="159" t="s">
        <v>172</v>
      </c>
      <c r="C33" s="159" t="s">
        <v>181</v>
      </c>
      <c r="D33" s="159"/>
      <c r="E33" s="159"/>
      <c r="F33" s="139">
        <f>F34+F40+F44</f>
        <v>1160.3</v>
      </c>
      <c r="G33" s="139">
        <f>G34+G40+G44</f>
        <v>984.3</v>
      </c>
    </row>
    <row r="34" spans="1:7" ht="47.25">
      <c r="A34" s="7" t="s">
        <v>278</v>
      </c>
      <c r="B34" s="55" t="s">
        <v>172</v>
      </c>
      <c r="C34" s="55" t="s">
        <v>181</v>
      </c>
      <c r="D34" s="53" t="s">
        <v>274</v>
      </c>
      <c r="E34" s="55"/>
      <c r="F34" s="86">
        <f>F35</f>
        <v>942.8</v>
      </c>
      <c r="G34" s="86">
        <f>G35</f>
        <v>905.3</v>
      </c>
    </row>
    <row r="35" spans="1:7" ht="31.5">
      <c r="A35" s="108" t="s">
        <v>440</v>
      </c>
      <c r="B35" s="54" t="s">
        <v>172</v>
      </c>
      <c r="C35" s="54" t="s">
        <v>181</v>
      </c>
      <c r="D35" s="52" t="s">
        <v>345</v>
      </c>
      <c r="E35" s="54"/>
      <c r="F35" s="85">
        <f>F36+F38+F43+F45</f>
        <v>942.8</v>
      </c>
      <c r="G35" s="85">
        <f>G36+G38+G43+G45</f>
        <v>905.3</v>
      </c>
    </row>
    <row r="36" spans="1:7" ht="94.5">
      <c r="A36" s="23" t="s">
        <v>288</v>
      </c>
      <c r="B36" s="54" t="s">
        <v>172</v>
      </c>
      <c r="C36" s="54" t="s">
        <v>181</v>
      </c>
      <c r="D36" s="52" t="s">
        <v>345</v>
      </c>
      <c r="E36" s="54" t="s">
        <v>286</v>
      </c>
      <c r="F36" s="85">
        <f>F37</f>
        <v>827.8</v>
      </c>
      <c r="G36" s="85">
        <f>G37</f>
        <v>800.3</v>
      </c>
    </row>
    <row r="37" spans="1:7" ht="31.5">
      <c r="A37" s="23" t="s">
        <v>289</v>
      </c>
      <c r="B37" s="54" t="s">
        <v>172</v>
      </c>
      <c r="C37" s="54" t="s">
        <v>181</v>
      </c>
      <c r="D37" s="52" t="s">
        <v>345</v>
      </c>
      <c r="E37" s="54" t="s">
        <v>287</v>
      </c>
      <c r="F37" s="85">
        <f>'пр.11,'!H20</f>
        <v>827.8</v>
      </c>
      <c r="G37" s="85">
        <f>'пр.11,'!I20</f>
        <v>800.3</v>
      </c>
    </row>
    <row r="38" spans="1:7" ht="31.5">
      <c r="A38" s="23" t="s">
        <v>292</v>
      </c>
      <c r="B38" s="54" t="s">
        <v>172</v>
      </c>
      <c r="C38" s="54" t="s">
        <v>181</v>
      </c>
      <c r="D38" s="52" t="s">
        <v>345</v>
      </c>
      <c r="E38" s="54" t="s">
        <v>290</v>
      </c>
      <c r="F38" s="85">
        <f>F39</f>
        <v>96</v>
      </c>
      <c r="G38" s="85">
        <f>G39</f>
        <v>86</v>
      </c>
    </row>
    <row r="39" spans="1:7" ht="47.25">
      <c r="A39" s="23" t="s">
        <v>293</v>
      </c>
      <c r="B39" s="54" t="s">
        <v>172</v>
      </c>
      <c r="C39" s="54" t="s">
        <v>181</v>
      </c>
      <c r="D39" s="52" t="s">
        <v>345</v>
      </c>
      <c r="E39" s="54" t="s">
        <v>291</v>
      </c>
      <c r="F39" s="85">
        <f>'пр.11,'!H22+'пр.11,'!H23</f>
        <v>96</v>
      </c>
      <c r="G39" s="85">
        <f>'пр.11,'!I23+'пр.11,'!I22</f>
        <v>86</v>
      </c>
    </row>
    <row r="40" spans="1:7" s="28" customFormat="1" ht="94.5">
      <c r="A40" s="8" t="s">
        <v>645</v>
      </c>
      <c r="B40" s="55" t="s">
        <v>172</v>
      </c>
      <c r="C40" s="55" t="s">
        <v>181</v>
      </c>
      <c r="D40" s="53" t="s">
        <v>646</v>
      </c>
      <c r="E40" s="55" t="s">
        <v>171</v>
      </c>
      <c r="F40" s="86">
        <f>F41</f>
        <v>150.5</v>
      </c>
      <c r="G40" s="86">
        <f>G41</f>
        <v>12</v>
      </c>
    </row>
    <row r="41" spans="1:7" ht="47.25">
      <c r="A41" s="23" t="s">
        <v>378</v>
      </c>
      <c r="B41" s="54" t="s">
        <v>172</v>
      </c>
      <c r="C41" s="54" t="s">
        <v>181</v>
      </c>
      <c r="D41" s="52" t="s">
        <v>646</v>
      </c>
      <c r="E41" s="54" t="s">
        <v>171</v>
      </c>
      <c r="F41" s="85">
        <f>F42</f>
        <v>150.5</v>
      </c>
      <c r="G41" s="85">
        <f>G42</f>
        <v>12</v>
      </c>
    </row>
    <row r="42" spans="1:7" ht="15.75">
      <c r="A42" s="23" t="s">
        <v>247</v>
      </c>
      <c r="B42" s="54" t="s">
        <v>172</v>
      </c>
      <c r="C42" s="54" t="s">
        <v>181</v>
      </c>
      <c r="D42" s="87" t="s">
        <v>646</v>
      </c>
      <c r="E42" s="54" t="s">
        <v>271</v>
      </c>
      <c r="F42" s="85">
        <f>'пр.11,'!H51+'пр.11,'!H34+'пр.11,'!H31+'пр.11,'!H29</f>
        <v>150.5</v>
      </c>
      <c r="G42" s="85">
        <f>'пр.11,'!I51+'пр.11,'!I34+'пр.11,'!I31+'пр.11,'!I29</f>
        <v>12</v>
      </c>
    </row>
    <row r="43" spans="1:7" ht="15.75">
      <c r="A43" s="23" t="s">
        <v>94</v>
      </c>
      <c r="B43" s="54" t="s">
        <v>172</v>
      </c>
      <c r="C43" s="54" t="s">
        <v>181</v>
      </c>
      <c r="D43" s="52" t="s">
        <v>345</v>
      </c>
      <c r="E43" s="54" t="s">
        <v>97</v>
      </c>
      <c r="F43" s="85">
        <f>'пр.11,'!H24</f>
        <v>4</v>
      </c>
      <c r="G43" s="85">
        <f>'пр.11,'!I24</f>
        <v>4</v>
      </c>
    </row>
    <row r="44" spans="1:7" ht="15.75">
      <c r="A44" s="141" t="s">
        <v>95</v>
      </c>
      <c r="B44" s="189" t="s">
        <v>172</v>
      </c>
      <c r="C44" s="189" t="s">
        <v>181</v>
      </c>
      <c r="D44" s="189" t="s">
        <v>96</v>
      </c>
      <c r="E44" s="189" t="s">
        <v>97</v>
      </c>
      <c r="F44" s="190">
        <f>'пр.11,'!H25</f>
        <v>67</v>
      </c>
      <c r="G44" s="190">
        <f>'пр.11,'!I25</f>
        <v>67</v>
      </c>
    </row>
    <row r="45" spans="1:7" ht="15.75">
      <c r="A45" s="23" t="s">
        <v>306</v>
      </c>
      <c r="B45" s="54" t="s">
        <v>172</v>
      </c>
      <c r="C45" s="54" t="s">
        <v>181</v>
      </c>
      <c r="D45" s="52" t="s">
        <v>345</v>
      </c>
      <c r="E45" s="49">
        <v>850</v>
      </c>
      <c r="F45" s="85">
        <f>'пр.11,'!H26</f>
        <v>15</v>
      </c>
      <c r="G45" s="85">
        <f>'пр.11,'!I26</f>
        <v>15</v>
      </c>
    </row>
    <row r="46" spans="1:7" ht="15.75" hidden="1">
      <c r="A46" s="10" t="s">
        <v>229</v>
      </c>
      <c r="B46" s="54" t="s">
        <v>172</v>
      </c>
      <c r="C46" s="54" t="s">
        <v>181</v>
      </c>
      <c r="D46" s="54" t="s">
        <v>416</v>
      </c>
      <c r="E46" s="54"/>
      <c r="F46" s="160">
        <f>F47</f>
        <v>0</v>
      </c>
      <c r="G46" s="160">
        <f>G47</f>
        <v>0</v>
      </c>
    </row>
    <row r="47" spans="1:7" ht="94.5" hidden="1">
      <c r="A47" s="10" t="s">
        <v>288</v>
      </c>
      <c r="B47" s="54" t="s">
        <v>172</v>
      </c>
      <c r="C47" s="54" t="s">
        <v>181</v>
      </c>
      <c r="D47" s="54" t="s">
        <v>280</v>
      </c>
      <c r="E47" s="54" t="s">
        <v>286</v>
      </c>
      <c r="F47" s="160">
        <f>F48</f>
        <v>0</v>
      </c>
      <c r="G47" s="160">
        <f>G48</f>
        <v>0</v>
      </c>
    </row>
    <row r="48" spans="1:7" ht="31.5" hidden="1">
      <c r="A48" s="10" t="s">
        <v>289</v>
      </c>
      <c r="B48" s="54" t="s">
        <v>172</v>
      </c>
      <c r="C48" s="54" t="s">
        <v>181</v>
      </c>
      <c r="D48" s="54" t="s">
        <v>280</v>
      </c>
      <c r="E48" s="54" t="s">
        <v>287</v>
      </c>
      <c r="F48" s="160"/>
      <c r="G48" s="160"/>
    </row>
    <row r="49" spans="1:7" ht="31.5" hidden="1">
      <c r="A49" s="10" t="s">
        <v>230</v>
      </c>
      <c r="B49" s="54" t="s">
        <v>172</v>
      </c>
      <c r="C49" s="54" t="s">
        <v>181</v>
      </c>
      <c r="D49" s="54" t="s">
        <v>416</v>
      </c>
      <c r="E49" s="54"/>
      <c r="F49" s="160">
        <f>F50</f>
        <v>0</v>
      </c>
      <c r="G49" s="160">
        <f>G50</f>
        <v>0</v>
      </c>
    </row>
    <row r="50" spans="1:7" ht="94.5" hidden="1">
      <c r="A50" s="10" t="s">
        <v>288</v>
      </c>
      <c r="B50" s="54" t="s">
        <v>172</v>
      </c>
      <c r="C50" s="54" t="s">
        <v>181</v>
      </c>
      <c r="D50" s="54" t="s">
        <v>280</v>
      </c>
      <c r="E50" s="54" t="s">
        <v>286</v>
      </c>
      <c r="F50" s="160">
        <f>F51</f>
        <v>0</v>
      </c>
      <c r="G50" s="160">
        <f>G51</f>
        <v>0</v>
      </c>
    </row>
    <row r="51" spans="1:7" ht="31.5" hidden="1">
      <c r="A51" s="10" t="s">
        <v>289</v>
      </c>
      <c r="B51" s="54" t="s">
        <v>172</v>
      </c>
      <c r="C51" s="54" t="s">
        <v>181</v>
      </c>
      <c r="D51" s="54" t="s">
        <v>280</v>
      </c>
      <c r="E51" s="54" t="s">
        <v>287</v>
      </c>
      <c r="F51" s="160"/>
      <c r="G51" s="160"/>
    </row>
    <row r="52" spans="1:7" s="28" customFormat="1" ht="63" hidden="1">
      <c r="A52" s="106" t="s">
        <v>279</v>
      </c>
      <c r="B52" s="159" t="s">
        <v>172</v>
      </c>
      <c r="C52" s="159" t="s">
        <v>178</v>
      </c>
      <c r="D52" s="159"/>
      <c r="E52" s="159"/>
      <c r="F52" s="139">
        <f>F53+F60</f>
        <v>0</v>
      </c>
      <c r="G52" s="139">
        <f>G53+G60</f>
        <v>0</v>
      </c>
    </row>
    <row r="53" spans="1:7" ht="47.25" hidden="1">
      <c r="A53" s="7" t="s">
        <v>278</v>
      </c>
      <c r="B53" s="55" t="s">
        <v>172</v>
      </c>
      <c r="C53" s="55" t="s">
        <v>178</v>
      </c>
      <c r="D53" s="55" t="s">
        <v>274</v>
      </c>
      <c r="E53" s="55"/>
      <c r="F53" s="86">
        <f>F54</f>
        <v>0</v>
      </c>
      <c r="G53" s="86">
        <f>G54</f>
        <v>0</v>
      </c>
    </row>
    <row r="54" spans="1:7" ht="31.5" hidden="1">
      <c r="A54" s="108" t="s">
        <v>440</v>
      </c>
      <c r="B54" s="54" t="s">
        <v>172</v>
      </c>
      <c r="C54" s="54" t="s">
        <v>178</v>
      </c>
      <c r="D54" s="54" t="s">
        <v>345</v>
      </c>
      <c r="E54" s="54"/>
      <c r="F54" s="85">
        <f>F55+F57</f>
        <v>0</v>
      </c>
      <c r="G54" s="85">
        <f>G55+G57</f>
        <v>0</v>
      </c>
    </row>
    <row r="55" spans="1:7" ht="94.5" hidden="1">
      <c r="A55" s="23" t="s">
        <v>288</v>
      </c>
      <c r="B55" s="54" t="s">
        <v>172</v>
      </c>
      <c r="C55" s="54" t="s">
        <v>178</v>
      </c>
      <c r="D55" s="54" t="s">
        <v>345</v>
      </c>
      <c r="E55" s="54" t="s">
        <v>286</v>
      </c>
      <c r="F55" s="85">
        <f>F56</f>
        <v>0</v>
      </c>
      <c r="G55" s="85">
        <f>G56</f>
        <v>0</v>
      </c>
    </row>
    <row r="56" spans="1:7" ht="31.5" hidden="1">
      <c r="A56" s="23" t="s">
        <v>289</v>
      </c>
      <c r="B56" s="54" t="s">
        <v>172</v>
      </c>
      <c r="C56" s="54" t="s">
        <v>178</v>
      </c>
      <c r="D56" s="54" t="s">
        <v>345</v>
      </c>
      <c r="E56" s="54" t="s">
        <v>287</v>
      </c>
      <c r="F56" s="160"/>
      <c r="G56" s="160"/>
    </row>
    <row r="57" spans="1:7" ht="63" hidden="1">
      <c r="A57" s="10" t="s">
        <v>352</v>
      </c>
      <c r="B57" s="54" t="s">
        <v>172</v>
      </c>
      <c r="C57" s="54" t="s">
        <v>178</v>
      </c>
      <c r="D57" s="52" t="s">
        <v>351</v>
      </c>
      <c r="E57" s="54"/>
      <c r="F57" s="85">
        <f>F58</f>
        <v>0</v>
      </c>
      <c r="G57" s="85">
        <f>G58</f>
        <v>0</v>
      </c>
    </row>
    <row r="58" spans="1:7" ht="94.5" hidden="1">
      <c r="A58" s="23" t="s">
        <v>288</v>
      </c>
      <c r="B58" s="54" t="s">
        <v>172</v>
      </c>
      <c r="C58" s="54" t="s">
        <v>178</v>
      </c>
      <c r="D58" s="52" t="s">
        <v>351</v>
      </c>
      <c r="E58" s="54" t="s">
        <v>286</v>
      </c>
      <c r="F58" s="85">
        <f>F59</f>
        <v>0</v>
      </c>
      <c r="G58" s="85">
        <f>G59</f>
        <v>0</v>
      </c>
    </row>
    <row r="59" spans="1:7" ht="31.5" hidden="1">
      <c r="A59" s="23" t="s">
        <v>289</v>
      </c>
      <c r="B59" s="54" t="s">
        <v>172</v>
      </c>
      <c r="C59" s="54" t="s">
        <v>178</v>
      </c>
      <c r="D59" s="52" t="s">
        <v>351</v>
      </c>
      <c r="E59" s="54" t="s">
        <v>287</v>
      </c>
      <c r="F59" s="85"/>
      <c r="G59" s="85"/>
    </row>
    <row r="60" spans="1:7" ht="31.5" hidden="1">
      <c r="A60" s="10" t="s">
        <v>411</v>
      </c>
      <c r="B60" s="54" t="s">
        <v>172</v>
      </c>
      <c r="C60" s="54" t="s">
        <v>178</v>
      </c>
      <c r="D60" s="161" t="s">
        <v>416</v>
      </c>
      <c r="E60" s="54"/>
      <c r="F60" s="85">
        <f>F61</f>
        <v>0</v>
      </c>
      <c r="G60" s="85">
        <f>G61</f>
        <v>0</v>
      </c>
    </row>
    <row r="61" spans="1:7" ht="94.5" hidden="1">
      <c r="A61" s="10" t="s">
        <v>288</v>
      </c>
      <c r="B61" s="54" t="s">
        <v>172</v>
      </c>
      <c r="C61" s="54" t="s">
        <v>178</v>
      </c>
      <c r="D61" s="161" t="s">
        <v>280</v>
      </c>
      <c r="E61" s="54" t="s">
        <v>286</v>
      </c>
      <c r="F61" s="85">
        <f>F62</f>
        <v>0</v>
      </c>
      <c r="G61" s="85">
        <f>G62</f>
        <v>0</v>
      </c>
    </row>
    <row r="62" spans="1:7" ht="31.5" hidden="1">
      <c r="A62" s="10" t="s">
        <v>289</v>
      </c>
      <c r="B62" s="54" t="s">
        <v>172</v>
      </c>
      <c r="C62" s="54" t="s">
        <v>178</v>
      </c>
      <c r="D62" s="161" t="s">
        <v>280</v>
      </c>
      <c r="E62" s="54" t="s">
        <v>287</v>
      </c>
      <c r="F62" s="85"/>
      <c r="G62" s="85"/>
    </row>
    <row r="63" spans="1:7" s="28" customFormat="1" ht="15.75">
      <c r="A63" s="106" t="s">
        <v>191</v>
      </c>
      <c r="B63" s="159" t="s">
        <v>172</v>
      </c>
      <c r="C63" s="159" t="s">
        <v>180</v>
      </c>
      <c r="D63" s="159"/>
      <c r="E63" s="159"/>
      <c r="F63" s="139">
        <f>F64</f>
        <v>1</v>
      </c>
      <c r="G63" s="139">
        <f>G64</f>
        <v>1</v>
      </c>
    </row>
    <row r="64" spans="1:7" ht="15.75">
      <c r="A64" s="7" t="s">
        <v>315</v>
      </c>
      <c r="B64" s="55" t="s">
        <v>172</v>
      </c>
      <c r="C64" s="55" t="s">
        <v>180</v>
      </c>
      <c r="D64" s="53" t="s">
        <v>388</v>
      </c>
      <c r="E64" s="55"/>
      <c r="F64" s="86">
        <f>F65+F68+F71</f>
        <v>1</v>
      </c>
      <c r="G64" s="86">
        <f>G65+G68+G71</f>
        <v>1</v>
      </c>
    </row>
    <row r="65" spans="1:7" ht="31.5" hidden="1">
      <c r="A65" s="10" t="s">
        <v>272</v>
      </c>
      <c r="B65" s="54" t="s">
        <v>172</v>
      </c>
      <c r="C65" s="54" t="s">
        <v>180</v>
      </c>
      <c r="D65" s="52" t="s">
        <v>400</v>
      </c>
      <c r="E65" s="54"/>
      <c r="F65" s="85">
        <f>F66</f>
        <v>0</v>
      </c>
      <c r="G65" s="85">
        <f>G66</f>
        <v>0</v>
      </c>
    </row>
    <row r="66" spans="1:7" ht="15.75" hidden="1">
      <c r="A66" s="23" t="s">
        <v>298</v>
      </c>
      <c r="B66" s="54" t="s">
        <v>172</v>
      </c>
      <c r="C66" s="54" t="s">
        <v>180</v>
      </c>
      <c r="D66" s="52" t="s">
        <v>400</v>
      </c>
      <c r="E66" s="54" t="s">
        <v>297</v>
      </c>
      <c r="F66" s="85">
        <f>F67</f>
        <v>0</v>
      </c>
      <c r="G66" s="85">
        <f>G67</f>
        <v>0</v>
      </c>
    </row>
    <row r="67" spans="1:7" ht="15.75" hidden="1">
      <c r="A67" s="23" t="s">
        <v>314</v>
      </c>
      <c r="B67" s="54" t="s">
        <v>172</v>
      </c>
      <c r="C67" s="54" t="s">
        <v>180</v>
      </c>
      <c r="D67" s="52" t="s">
        <v>400</v>
      </c>
      <c r="E67" s="54" t="s">
        <v>257</v>
      </c>
      <c r="F67" s="85"/>
      <c r="G67" s="85"/>
    </row>
    <row r="68" spans="1:7" ht="31.5" hidden="1">
      <c r="A68" s="10" t="s">
        <v>233</v>
      </c>
      <c r="B68" s="54" t="s">
        <v>172</v>
      </c>
      <c r="C68" s="54" t="s">
        <v>180</v>
      </c>
      <c r="D68" s="52" t="s">
        <v>401</v>
      </c>
      <c r="E68" s="54"/>
      <c r="F68" s="85">
        <f>F69</f>
        <v>0</v>
      </c>
      <c r="G68" s="85">
        <f>G69</f>
        <v>0</v>
      </c>
    </row>
    <row r="69" spans="1:7" ht="15.75" hidden="1">
      <c r="A69" s="23" t="s">
        <v>298</v>
      </c>
      <c r="B69" s="54" t="s">
        <v>172</v>
      </c>
      <c r="C69" s="54" t="s">
        <v>180</v>
      </c>
      <c r="D69" s="52" t="s">
        <v>401</v>
      </c>
      <c r="E69" s="54" t="s">
        <v>297</v>
      </c>
      <c r="F69" s="85">
        <f>F70</f>
        <v>0</v>
      </c>
      <c r="G69" s="85">
        <f>G70</f>
        <v>0</v>
      </c>
    </row>
    <row r="70" spans="1:7" ht="15.75" hidden="1">
      <c r="A70" s="23" t="s">
        <v>314</v>
      </c>
      <c r="B70" s="54" t="s">
        <v>172</v>
      </c>
      <c r="C70" s="54" t="s">
        <v>180</v>
      </c>
      <c r="D70" s="52" t="s">
        <v>401</v>
      </c>
      <c r="E70" s="54" t="s">
        <v>257</v>
      </c>
      <c r="F70" s="85"/>
      <c r="G70" s="85"/>
    </row>
    <row r="71" spans="1:7" ht="47.25">
      <c r="A71" s="10" t="s">
        <v>234</v>
      </c>
      <c r="B71" s="54" t="s">
        <v>172</v>
      </c>
      <c r="C71" s="54" t="s">
        <v>180</v>
      </c>
      <c r="D71" s="52" t="s">
        <v>402</v>
      </c>
      <c r="E71" s="54"/>
      <c r="F71" s="85">
        <f>F72</f>
        <v>1</v>
      </c>
      <c r="G71" s="85">
        <f>G72</f>
        <v>1</v>
      </c>
    </row>
    <row r="72" spans="1:7" ht="15.75">
      <c r="A72" s="23" t="s">
        <v>298</v>
      </c>
      <c r="B72" s="54" t="s">
        <v>172</v>
      </c>
      <c r="C72" s="54" t="s">
        <v>180</v>
      </c>
      <c r="D72" s="52" t="s">
        <v>402</v>
      </c>
      <c r="E72" s="54" t="s">
        <v>297</v>
      </c>
      <c r="F72" s="85">
        <v>1</v>
      </c>
      <c r="G72" s="85">
        <v>1</v>
      </c>
    </row>
    <row r="73" spans="1:7" ht="15.75">
      <c r="A73" s="23" t="s">
        <v>314</v>
      </c>
      <c r="B73" s="54" t="s">
        <v>172</v>
      </c>
      <c r="C73" s="54" t="s">
        <v>180</v>
      </c>
      <c r="D73" s="52" t="s">
        <v>402</v>
      </c>
      <c r="E73" s="54" t="s">
        <v>257</v>
      </c>
      <c r="F73" s="85">
        <f>'пр.11,'!H61</f>
        <v>1</v>
      </c>
      <c r="G73" s="85">
        <f>'пр.11,'!I61</f>
        <v>1</v>
      </c>
    </row>
    <row r="74" spans="1:7" ht="15.75">
      <c r="A74" s="39" t="s">
        <v>57</v>
      </c>
      <c r="B74" s="158" t="s">
        <v>173</v>
      </c>
      <c r="C74" s="158"/>
      <c r="D74" s="158"/>
      <c r="E74" s="158"/>
      <c r="F74" s="138">
        <f aca="true" t="shared" si="1" ref="F74:G77">F75</f>
        <v>74.5</v>
      </c>
      <c r="G74" s="138">
        <f t="shared" si="1"/>
        <v>71.1</v>
      </c>
    </row>
    <row r="75" spans="1:7" ht="31.5">
      <c r="A75" s="106" t="s">
        <v>3</v>
      </c>
      <c r="B75" s="159" t="s">
        <v>173</v>
      </c>
      <c r="C75" s="159" t="s">
        <v>175</v>
      </c>
      <c r="D75" s="159"/>
      <c r="E75" s="159"/>
      <c r="F75" s="139">
        <f t="shared" si="1"/>
        <v>74.5</v>
      </c>
      <c r="G75" s="139">
        <f t="shared" si="1"/>
        <v>71.1</v>
      </c>
    </row>
    <row r="76" spans="1:7" ht="47.25">
      <c r="A76" s="7" t="s">
        <v>4</v>
      </c>
      <c r="B76" s="55" t="s">
        <v>173</v>
      </c>
      <c r="C76" s="55" t="s">
        <v>175</v>
      </c>
      <c r="D76" s="55" t="s">
        <v>5</v>
      </c>
      <c r="E76" s="55"/>
      <c r="F76" s="86">
        <f t="shared" si="1"/>
        <v>74.5</v>
      </c>
      <c r="G76" s="86">
        <f t="shared" si="1"/>
        <v>71.1</v>
      </c>
    </row>
    <row r="77" spans="1:7" ht="94.5">
      <c r="A77" s="23" t="s">
        <v>288</v>
      </c>
      <c r="B77" s="54" t="s">
        <v>173</v>
      </c>
      <c r="C77" s="54" t="s">
        <v>175</v>
      </c>
      <c r="D77" s="54" t="s">
        <v>5</v>
      </c>
      <c r="E77" s="54" t="s">
        <v>286</v>
      </c>
      <c r="F77" s="85">
        <f t="shared" si="1"/>
        <v>74.5</v>
      </c>
      <c r="G77" s="85">
        <f t="shared" si="1"/>
        <v>71.1</v>
      </c>
    </row>
    <row r="78" spans="1:7" ht="31.5">
      <c r="A78" s="23" t="s">
        <v>289</v>
      </c>
      <c r="B78" s="54" t="s">
        <v>173</v>
      </c>
      <c r="C78" s="54" t="s">
        <v>175</v>
      </c>
      <c r="D78" s="54" t="s">
        <v>5</v>
      </c>
      <c r="E78" s="54" t="s">
        <v>287</v>
      </c>
      <c r="F78" s="85">
        <f>'пр.11,'!H69</f>
        <v>74.5</v>
      </c>
      <c r="G78" s="85">
        <f>'пр.11,'!I69</f>
        <v>71.1</v>
      </c>
    </row>
    <row r="79" spans="1:7" ht="15.75" hidden="1">
      <c r="A79" s="23"/>
      <c r="B79" s="54"/>
      <c r="C79" s="54"/>
      <c r="D79" s="52"/>
      <c r="E79" s="54"/>
      <c r="F79" s="85"/>
      <c r="G79" s="85"/>
    </row>
    <row r="80" spans="1:7" ht="15.75" hidden="1">
      <c r="A80" s="23"/>
      <c r="B80" s="54"/>
      <c r="C80" s="54"/>
      <c r="D80" s="52"/>
      <c r="E80" s="54"/>
      <c r="F80" s="85"/>
      <c r="G80" s="85"/>
    </row>
    <row r="81" spans="1:7" ht="15.75" hidden="1">
      <c r="A81" s="23"/>
      <c r="B81" s="54"/>
      <c r="C81" s="54"/>
      <c r="D81" s="52"/>
      <c r="E81" s="54"/>
      <c r="F81" s="85"/>
      <c r="G81" s="85"/>
    </row>
    <row r="82" spans="1:7" ht="15.75" hidden="1">
      <c r="A82" s="23"/>
      <c r="B82" s="54"/>
      <c r="C82" s="54"/>
      <c r="D82" s="52"/>
      <c r="E82" s="54"/>
      <c r="F82" s="85"/>
      <c r="G82" s="85"/>
    </row>
    <row r="83" spans="1:7" s="28" customFormat="1" ht="15.75" hidden="1">
      <c r="A83" s="6" t="s">
        <v>187</v>
      </c>
      <c r="B83" s="159" t="s">
        <v>172</v>
      </c>
      <c r="C83" s="159" t="s">
        <v>235</v>
      </c>
      <c r="D83" s="159"/>
      <c r="E83" s="159"/>
      <c r="F83" s="139">
        <f>F84+F88+F91+F95+F101+F107+F112+F117</f>
        <v>0</v>
      </c>
      <c r="G83" s="139">
        <f>G84+G88+G91+G95+G101+G107+G112+G117</f>
        <v>0</v>
      </c>
    </row>
    <row r="84" spans="1:7" ht="31.5" hidden="1">
      <c r="A84" s="7" t="s">
        <v>249</v>
      </c>
      <c r="B84" s="55" t="s">
        <v>172</v>
      </c>
      <c r="C84" s="55" t="s">
        <v>235</v>
      </c>
      <c r="D84" s="41" t="s">
        <v>432</v>
      </c>
      <c r="E84" s="55"/>
      <c r="F84" s="86">
        <f aca="true" t="shared" si="2" ref="F84:G86">F85</f>
        <v>0</v>
      </c>
      <c r="G84" s="86">
        <f t="shared" si="2"/>
        <v>0</v>
      </c>
    </row>
    <row r="85" spans="1:7" ht="31.5" hidden="1">
      <c r="A85" s="23" t="s">
        <v>330</v>
      </c>
      <c r="B85" s="54" t="s">
        <v>172</v>
      </c>
      <c r="C85" s="54" t="s">
        <v>235</v>
      </c>
      <c r="D85" s="161" t="s">
        <v>433</v>
      </c>
      <c r="E85" s="54"/>
      <c r="F85" s="85">
        <f t="shared" si="2"/>
        <v>0</v>
      </c>
      <c r="G85" s="85">
        <f t="shared" si="2"/>
        <v>0</v>
      </c>
    </row>
    <row r="86" spans="1:7" ht="31.5" hidden="1">
      <c r="A86" s="23" t="s">
        <v>292</v>
      </c>
      <c r="B86" s="54" t="s">
        <v>172</v>
      </c>
      <c r="C86" s="54" t="s">
        <v>235</v>
      </c>
      <c r="D86" s="161" t="s">
        <v>433</v>
      </c>
      <c r="E86" s="54" t="s">
        <v>290</v>
      </c>
      <c r="F86" s="85">
        <f t="shared" si="2"/>
        <v>0</v>
      </c>
      <c r="G86" s="85">
        <f t="shared" si="2"/>
        <v>0</v>
      </c>
    </row>
    <row r="87" spans="1:7" ht="47.25" hidden="1">
      <c r="A87" s="23" t="s">
        <v>293</v>
      </c>
      <c r="B87" s="54" t="s">
        <v>172</v>
      </c>
      <c r="C87" s="54" t="s">
        <v>235</v>
      </c>
      <c r="D87" s="161" t="s">
        <v>433</v>
      </c>
      <c r="E87" s="54" t="s">
        <v>291</v>
      </c>
      <c r="F87" s="85"/>
      <c r="G87" s="85"/>
    </row>
    <row r="88" spans="1:7" ht="47.25" hidden="1">
      <c r="A88" s="7" t="s">
        <v>394</v>
      </c>
      <c r="B88" s="55" t="s">
        <v>172</v>
      </c>
      <c r="C88" s="55" t="s">
        <v>235</v>
      </c>
      <c r="D88" s="55" t="s">
        <v>331</v>
      </c>
      <c r="E88" s="55"/>
      <c r="F88" s="86">
        <f>F89</f>
        <v>0</v>
      </c>
      <c r="G88" s="86">
        <f>G89</f>
        <v>0</v>
      </c>
    </row>
    <row r="89" spans="1:7" ht="31.5" hidden="1">
      <c r="A89" s="23" t="s">
        <v>292</v>
      </c>
      <c r="B89" s="54" t="s">
        <v>172</v>
      </c>
      <c r="C89" s="54" t="s">
        <v>235</v>
      </c>
      <c r="D89" s="54" t="s">
        <v>444</v>
      </c>
      <c r="E89" s="54" t="s">
        <v>290</v>
      </c>
      <c r="F89" s="85">
        <f>F90</f>
        <v>0</v>
      </c>
      <c r="G89" s="85">
        <f>G90</f>
        <v>0</v>
      </c>
    </row>
    <row r="90" spans="1:7" ht="47.25" hidden="1">
      <c r="A90" s="23" t="s">
        <v>293</v>
      </c>
      <c r="B90" s="54" t="s">
        <v>172</v>
      </c>
      <c r="C90" s="54" t="s">
        <v>235</v>
      </c>
      <c r="D90" s="54" t="s">
        <v>444</v>
      </c>
      <c r="E90" s="54" t="s">
        <v>291</v>
      </c>
      <c r="F90" s="85"/>
      <c r="G90" s="85"/>
    </row>
    <row r="91" spans="1:7" ht="47.25" hidden="1">
      <c r="A91" s="7" t="s">
        <v>278</v>
      </c>
      <c r="B91" s="55" t="s">
        <v>172</v>
      </c>
      <c r="C91" s="55" t="s">
        <v>235</v>
      </c>
      <c r="D91" s="55" t="s">
        <v>274</v>
      </c>
      <c r="E91" s="55"/>
      <c r="F91" s="86">
        <f aca="true" t="shared" si="3" ref="F91:G93">F92</f>
        <v>0</v>
      </c>
      <c r="G91" s="86">
        <f t="shared" si="3"/>
        <v>0</v>
      </c>
    </row>
    <row r="92" spans="1:7" ht="31.5" hidden="1">
      <c r="A92" s="108" t="s">
        <v>440</v>
      </c>
      <c r="B92" s="54" t="s">
        <v>172</v>
      </c>
      <c r="C92" s="54" t="s">
        <v>235</v>
      </c>
      <c r="D92" s="54" t="s">
        <v>345</v>
      </c>
      <c r="E92" s="54"/>
      <c r="F92" s="85">
        <f t="shared" si="3"/>
        <v>0</v>
      </c>
      <c r="G92" s="85">
        <f t="shared" si="3"/>
        <v>0</v>
      </c>
    </row>
    <row r="93" spans="1:7" ht="94.5" hidden="1">
      <c r="A93" s="23" t="s">
        <v>288</v>
      </c>
      <c r="B93" s="54" t="s">
        <v>172</v>
      </c>
      <c r="C93" s="54" t="s">
        <v>235</v>
      </c>
      <c r="D93" s="54" t="s">
        <v>345</v>
      </c>
      <c r="E93" s="54" t="s">
        <v>286</v>
      </c>
      <c r="F93" s="85">
        <f t="shared" si="3"/>
        <v>0</v>
      </c>
      <c r="G93" s="85">
        <f t="shared" si="3"/>
        <v>0</v>
      </c>
    </row>
    <row r="94" spans="1:7" ht="31.5" hidden="1">
      <c r="A94" s="23" t="s">
        <v>289</v>
      </c>
      <c r="B94" s="54" t="s">
        <v>172</v>
      </c>
      <c r="C94" s="54" t="s">
        <v>235</v>
      </c>
      <c r="D94" s="54" t="s">
        <v>345</v>
      </c>
      <c r="E94" s="54" t="s">
        <v>287</v>
      </c>
      <c r="F94" s="85"/>
      <c r="G94" s="85"/>
    </row>
    <row r="95" spans="1:7" ht="31.5" hidden="1">
      <c r="A95" s="7" t="s">
        <v>283</v>
      </c>
      <c r="B95" s="55" t="s">
        <v>172</v>
      </c>
      <c r="C95" s="55" t="s">
        <v>235</v>
      </c>
      <c r="D95" s="41" t="s">
        <v>276</v>
      </c>
      <c r="E95" s="55"/>
      <c r="F95" s="86">
        <f>F96</f>
        <v>0</v>
      </c>
      <c r="G95" s="86">
        <f>G96</f>
        <v>0</v>
      </c>
    </row>
    <row r="96" spans="1:7" ht="47.25" hidden="1">
      <c r="A96" s="3" t="s">
        <v>419</v>
      </c>
      <c r="B96" s="54" t="s">
        <v>172</v>
      </c>
      <c r="C96" s="54" t="s">
        <v>235</v>
      </c>
      <c r="D96" s="161" t="s">
        <v>422</v>
      </c>
      <c r="E96" s="54"/>
      <c r="F96" s="85">
        <f>F97+F99</f>
        <v>0</v>
      </c>
      <c r="G96" s="85">
        <f>G97+G99</f>
        <v>0</v>
      </c>
    </row>
    <row r="97" spans="1:7" ht="31.5" hidden="1">
      <c r="A97" s="23" t="s">
        <v>292</v>
      </c>
      <c r="B97" s="54" t="s">
        <v>172</v>
      </c>
      <c r="C97" s="54" t="s">
        <v>235</v>
      </c>
      <c r="D97" s="161" t="s">
        <v>422</v>
      </c>
      <c r="E97" s="54" t="s">
        <v>290</v>
      </c>
      <c r="F97" s="85">
        <f>F98</f>
        <v>0</v>
      </c>
      <c r="G97" s="85">
        <f>G98</f>
        <v>0</v>
      </c>
    </row>
    <row r="98" spans="1:7" ht="47.25" hidden="1">
      <c r="A98" s="23" t="s">
        <v>293</v>
      </c>
      <c r="B98" s="54" t="s">
        <v>172</v>
      </c>
      <c r="C98" s="54" t="s">
        <v>235</v>
      </c>
      <c r="D98" s="161" t="s">
        <v>422</v>
      </c>
      <c r="E98" s="54" t="s">
        <v>291</v>
      </c>
      <c r="F98" s="85"/>
      <c r="G98" s="85"/>
    </row>
    <row r="99" spans="1:7" ht="15.75" hidden="1">
      <c r="A99" s="23" t="s">
        <v>298</v>
      </c>
      <c r="B99" s="162" t="s">
        <v>172</v>
      </c>
      <c r="C99" s="162" t="s">
        <v>235</v>
      </c>
      <c r="D99" s="161" t="s">
        <v>422</v>
      </c>
      <c r="E99" s="54" t="s">
        <v>297</v>
      </c>
      <c r="F99" s="85">
        <f>F100</f>
        <v>0</v>
      </c>
      <c r="G99" s="85">
        <f>G100</f>
        <v>0</v>
      </c>
    </row>
    <row r="100" spans="1:7" ht="15.75" hidden="1">
      <c r="A100" s="9" t="s">
        <v>253</v>
      </c>
      <c r="B100" s="162" t="s">
        <v>172</v>
      </c>
      <c r="C100" s="162" t="s">
        <v>235</v>
      </c>
      <c r="D100" s="161" t="s">
        <v>422</v>
      </c>
      <c r="E100" s="162" t="s">
        <v>254</v>
      </c>
      <c r="F100" s="163"/>
      <c r="G100" s="163"/>
    </row>
    <row r="101" spans="1:7" ht="47.25" hidden="1">
      <c r="A101" s="37" t="s">
        <v>423</v>
      </c>
      <c r="B101" s="55" t="s">
        <v>172</v>
      </c>
      <c r="C101" s="55" t="s">
        <v>235</v>
      </c>
      <c r="D101" s="55" t="s">
        <v>340</v>
      </c>
      <c r="E101" s="55"/>
      <c r="F101" s="86">
        <f>F102</f>
        <v>0</v>
      </c>
      <c r="G101" s="86">
        <f>G102</f>
        <v>0</v>
      </c>
    </row>
    <row r="102" spans="1:7" ht="47.25" hidden="1">
      <c r="A102" s="3" t="s">
        <v>424</v>
      </c>
      <c r="B102" s="54" t="s">
        <v>172</v>
      </c>
      <c r="C102" s="54" t="s">
        <v>235</v>
      </c>
      <c r="D102" s="54" t="s">
        <v>404</v>
      </c>
      <c r="E102" s="54"/>
      <c r="F102" s="85">
        <f>F103+F105</f>
        <v>0</v>
      </c>
      <c r="G102" s="85">
        <f>G103+G105</f>
        <v>0</v>
      </c>
    </row>
    <row r="103" spans="1:7" ht="47.25" hidden="1">
      <c r="A103" s="23" t="s">
        <v>302</v>
      </c>
      <c r="B103" s="54" t="s">
        <v>172</v>
      </c>
      <c r="C103" s="54" t="s">
        <v>235</v>
      </c>
      <c r="D103" s="54" t="s">
        <v>404</v>
      </c>
      <c r="E103" s="54" t="s">
        <v>299</v>
      </c>
      <c r="F103" s="85">
        <f>F104</f>
        <v>0</v>
      </c>
      <c r="G103" s="85">
        <f>G104</f>
        <v>0</v>
      </c>
    </row>
    <row r="104" spans="1:7" ht="15.75" hidden="1">
      <c r="A104" s="23" t="s">
        <v>303</v>
      </c>
      <c r="B104" s="54" t="s">
        <v>172</v>
      </c>
      <c r="C104" s="54" t="s">
        <v>235</v>
      </c>
      <c r="D104" s="54" t="s">
        <v>404</v>
      </c>
      <c r="E104" s="54" t="s">
        <v>300</v>
      </c>
      <c r="F104" s="85"/>
      <c r="G104" s="85"/>
    </row>
    <row r="105" spans="1:7" ht="15.75" hidden="1">
      <c r="A105" s="23" t="s">
        <v>298</v>
      </c>
      <c r="B105" s="54" t="s">
        <v>172</v>
      </c>
      <c r="C105" s="54" t="s">
        <v>235</v>
      </c>
      <c r="D105" s="54" t="s">
        <v>404</v>
      </c>
      <c r="E105" s="54" t="s">
        <v>297</v>
      </c>
      <c r="F105" s="85">
        <f>F106</f>
        <v>0</v>
      </c>
      <c r="G105" s="85">
        <f>G106</f>
        <v>0</v>
      </c>
    </row>
    <row r="106" spans="1:7" ht="15.75" hidden="1">
      <c r="A106" s="23" t="s">
        <v>306</v>
      </c>
      <c r="B106" s="54" t="s">
        <v>172</v>
      </c>
      <c r="C106" s="54" t="s">
        <v>235</v>
      </c>
      <c r="D106" s="54" t="s">
        <v>404</v>
      </c>
      <c r="E106" s="49">
        <v>850</v>
      </c>
      <c r="F106" s="85"/>
      <c r="G106" s="85"/>
    </row>
    <row r="107" spans="1:7" ht="63" hidden="1">
      <c r="A107" s="10" t="s">
        <v>224</v>
      </c>
      <c r="B107" s="54" t="s">
        <v>172</v>
      </c>
      <c r="C107" s="54" t="s">
        <v>235</v>
      </c>
      <c r="D107" s="54" t="s">
        <v>416</v>
      </c>
      <c r="E107" s="54"/>
      <c r="F107" s="85">
        <f>F108+F110</f>
        <v>0</v>
      </c>
      <c r="G107" s="85">
        <f>G108+G110</f>
        <v>0</v>
      </c>
    </row>
    <row r="108" spans="1:7" ht="94.5" hidden="1">
      <c r="A108" s="10" t="s">
        <v>288</v>
      </c>
      <c r="B108" s="54" t="s">
        <v>172</v>
      </c>
      <c r="C108" s="54" t="s">
        <v>235</v>
      </c>
      <c r="D108" s="54" t="s">
        <v>280</v>
      </c>
      <c r="E108" s="54" t="s">
        <v>286</v>
      </c>
      <c r="F108" s="85">
        <f>F109</f>
        <v>0</v>
      </c>
      <c r="G108" s="85">
        <f>G109</f>
        <v>0</v>
      </c>
    </row>
    <row r="109" spans="1:7" ht="31.5" hidden="1">
      <c r="A109" s="10" t="s">
        <v>289</v>
      </c>
      <c r="B109" s="54" t="s">
        <v>172</v>
      </c>
      <c r="C109" s="54" t="s">
        <v>235</v>
      </c>
      <c r="D109" s="54" t="s">
        <v>280</v>
      </c>
      <c r="E109" s="54" t="s">
        <v>287</v>
      </c>
      <c r="F109" s="85"/>
      <c r="G109" s="85"/>
    </row>
    <row r="110" spans="1:7" ht="31.5" hidden="1">
      <c r="A110" s="10" t="s">
        <v>292</v>
      </c>
      <c r="B110" s="54" t="s">
        <v>172</v>
      </c>
      <c r="C110" s="54" t="s">
        <v>235</v>
      </c>
      <c r="D110" s="54" t="s">
        <v>280</v>
      </c>
      <c r="E110" s="54" t="s">
        <v>290</v>
      </c>
      <c r="F110" s="85">
        <f>F111</f>
        <v>0</v>
      </c>
      <c r="G110" s="85">
        <f>G111</f>
        <v>0</v>
      </c>
    </row>
    <row r="111" spans="1:7" ht="47.25" hidden="1">
      <c r="A111" s="10" t="s">
        <v>293</v>
      </c>
      <c r="B111" s="54" t="s">
        <v>172</v>
      </c>
      <c r="C111" s="54" t="s">
        <v>235</v>
      </c>
      <c r="D111" s="54" t="s">
        <v>280</v>
      </c>
      <c r="E111" s="54" t="s">
        <v>291</v>
      </c>
      <c r="F111" s="85"/>
      <c r="G111" s="85"/>
    </row>
    <row r="112" spans="1:7" ht="47.25" hidden="1">
      <c r="A112" s="10" t="s">
        <v>227</v>
      </c>
      <c r="B112" s="54" t="s">
        <v>172</v>
      </c>
      <c r="C112" s="54" t="s">
        <v>235</v>
      </c>
      <c r="D112" s="54" t="s">
        <v>416</v>
      </c>
      <c r="E112" s="54"/>
      <c r="F112" s="85">
        <f>F113+F115</f>
        <v>0</v>
      </c>
      <c r="G112" s="85">
        <f>G113+G115</f>
        <v>0</v>
      </c>
    </row>
    <row r="113" spans="1:7" ht="94.5" hidden="1">
      <c r="A113" s="10" t="s">
        <v>288</v>
      </c>
      <c r="B113" s="54" t="s">
        <v>172</v>
      </c>
      <c r="C113" s="54" t="s">
        <v>235</v>
      </c>
      <c r="D113" s="54" t="s">
        <v>280</v>
      </c>
      <c r="E113" s="54" t="s">
        <v>286</v>
      </c>
      <c r="F113" s="85">
        <f>F114</f>
        <v>0</v>
      </c>
      <c r="G113" s="85">
        <f>G114</f>
        <v>0</v>
      </c>
    </row>
    <row r="114" spans="1:7" ht="31.5" hidden="1">
      <c r="A114" s="10" t="s">
        <v>289</v>
      </c>
      <c r="B114" s="54" t="s">
        <v>172</v>
      </c>
      <c r="C114" s="54" t="s">
        <v>235</v>
      </c>
      <c r="D114" s="54" t="s">
        <v>280</v>
      </c>
      <c r="E114" s="54" t="s">
        <v>287</v>
      </c>
      <c r="F114" s="85"/>
      <c r="G114" s="85"/>
    </row>
    <row r="115" spans="1:7" ht="31.5" hidden="1">
      <c r="A115" s="10" t="s">
        <v>292</v>
      </c>
      <c r="B115" s="54" t="s">
        <v>172</v>
      </c>
      <c r="C115" s="54" t="s">
        <v>235</v>
      </c>
      <c r="D115" s="54" t="s">
        <v>280</v>
      </c>
      <c r="E115" s="54" t="s">
        <v>290</v>
      </c>
      <c r="F115" s="85">
        <f>F116</f>
        <v>0</v>
      </c>
      <c r="G115" s="85">
        <f>G116</f>
        <v>0</v>
      </c>
    </row>
    <row r="116" spans="1:7" ht="47.25" hidden="1">
      <c r="A116" s="10" t="s">
        <v>293</v>
      </c>
      <c r="B116" s="54" t="s">
        <v>172</v>
      </c>
      <c r="C116" s="54" t="s">
        <v>235</v>
      </c>
      <c r="D116" s="54" t="s">
        <v>280</v>
      </c>
      <c r="E116" s="54" t="s">
        <v>291</v>
      </c>
      <c r="F116" s="85"/>
      <c r="G116" s="85"/>
    </row>
    <row r="117" spans="1:7" ht="47.25" hidden="1">
      <c r="A117" s="10" t="s">
        <v>237</v>
      </c>
      <c r="B117" s="54" t="s">
        <v>172</v>
      </c>
      <c r="C117" s="54" t="s">
        <v>235</v>
      </c>
      <c r="D117" s="54" t="s">
        <v>416</v>
      </c>
      <c r="E117" s="54"/>
      <c r="F117" s="85">
        <f>F118+F120</f>
        <v>0</v>
      </c>
      <c r="G117" s="85">
        <f>G118+G120</f>
        <v>0</v>
      </c>
    </row>
    <row r="118" spans="1:7" ht="94.5" hidden="1">
      <c r="A118" s="10" t="s">
        <v>288</v>
      </c>
      <c r="B118" s="54" t="s">
        <v>172</v>
      </c>
      <c r="C118" s="54" t="s">
        <v>235</v>
      </c>
      <c r="D118" s="54" t="s">
        <v>280</v>
      </c>
      <c r="E118" s="54" t="s">
        <v>286</v>
      </c>
      <c r="F118" s="85">
        <f>F119</f>
        <v>0</v>
      </c>
      <c r="G118" s="85">
        <f>G119</f>
        <v>0</v>
      </c>
    </row>
    <row r="119" spans="1:7" ht="31.5" hidden="1">
      <c r="A119" s="10" t="s">
        <v>289</v>
      </c>
      <c r="B119" s="54" t="s">
        <v>172</v>
      </c>
      <c r="C119" s="54" t="s">
        <v>235</v>
      </c>
      <c r="D119" s="54" t="s">
        <v>280</v>
      </c>
      <c r="E119" s="54" t="s">
        <v>287</v>
      </c>
      <c r="F119" s="85"/>
      <c r="G119" s="85"/>
    </row>
    <row r="120" spans="1:7" ht="31.5" hidden="1">
      <c r="A120" s="10" t="s">
        <v>292</v>
      </c>
      <c r="B120" s="54" t="s">
        <v>172</v>
      </c>
      <c r="C120" s="54" t="s">
        <v>235</v>
      </c>
      <c r="D120" s="54" t="s">
        <v>280</v>
      </c>
      <c r="E120" s="54" t="s">
        <v>290</v>
      </c>
      <c r="F120" s="85">
        <f>F121</f>
        <v>0</v>
      </c>
      <c r="G120" s="85">
        <f>G121</f>
        <v>0</v>
      </c>
    </row>
    <row r="121" spans="1:7" ht="47.25" hidden="1">
      <c r="A121" s="10" t="s">
        <v>293</v>
      </c>
      <c r="B121" s="54" t="s">
        <v>172</v>
      </c>
      <c r="C121" s="54" t="s">
        <v>235</v>
      </c>
      <c r="D121" s="54" t="s">
        <v>280</v>
      </c>
      <c r="E121" s="54" t="s">
        <v>291</v>
      </c>
      <c r="F121" s="85"/>
      <c r="G121" s="85"/>
    </row>
    <row r="122" spans="1:7" s="28" customFormat="1" ht="47.25">
      <c r="A122" s="39" t="s">
        <v>520</v>
      </c>
      <c r="B122" s="158" t="s">
        <v>175</v>
      </c>
      <c r="C122" s="158"/>
      <c r="D122" s="158"/>
      <c r="E122" s="158"/>
      <c r="F122" s="138">
        <f>F123+F128</f>
        <v>2</v>
      </c>
      <c r="G122" s="138">
        <f>G123+G128</f>
        <v>2</v>
      </c>
    </row>
    <row r="123" spans="1:7" s="28" customFormat="1" ht="63">
      <c r="A123" s="106" t="s">
        <v>192</v>
      </c>
      <c r="B123" s="159" t="s">
        <v>175</v>
      </c>
      <c r="C123" s="159" t="s">
        <v>176</v>
      </c>
      <c r="D123" s="159"/>
      <c r="E123" s="159"/>
      <c r="F123" s="139">
        <f aca="true" t="shared" si="4" ref="F123:G126">F124</f>
        <v>1</v>
      </c>
      <c r="G123" s="139">
        <f t="shared" si="4"/>
        <v>1</v>
      </c>
    </row>
    <row r="124" spans="1:7" ht="31.5">
      <c r="A124" s="7" t="s">
        <v>283</v>
      </c>
      <c r="B124" s="55" t="s">
        <v>175</v>
      </c>
      <c r="C124" s="55" t="s">
        <v>176</v>
      </c>
      <c r="D124" s="53" t="s">
        <v>276</v>
      </c>
      <c r="E124" s="55"/>
      <c r="F124" s="86">
        <f t="shared" si="4"/>
        <v>1</v>
      </c>
      <c r="G124" s="86">
        <f t="shared" si="4"/>
        <v>1</v>
      </c>
    </row>
    <row r="125" spans="1:7" ht="47.25">
      <c r="A125" s="10" t="s">
        <v>193</v>
      </c>
      <c r="B125" s="54" t="s">
        <v>175</v>
      </c>
      <c r="C125" s="54" t="s">
        <v>176</v>
      </c>
      <c r="D125" s="52" t="s">
        <v>403</v>
      </c>
      <c r="E125" s="54" t="s">
        <v>171</v>
      </c>
      <c r="F125" s="85">
        <f t="shared" si="4"/>
        <v>1</v>
      </c>
      <c r="G125" s="85">
        <f t="shared" si="4"/>
        <v>1</v>
      </c>
    </row>
    <row r="126" spans="1:7" ht="31.5">
      <c r="A126" s="23" t="s">
        <v>292</v>
      </c>
      <c r="B126" s="54" t="s">
        <v>175</v>
      </c>
      <c r="C126" s="54" t="s">
        <v>176</v>
      </c>
      <c r="D126" s="52" t="s">
        <v>403</v>
      </c>
      <c r="E126" s="54" t="s">
        <v>290</v>
      </c>
      <c r="F126" s="85">
        <f t="shared" si="4"/>
        <v>1</v>
      </c>
      <c r="G126" s="85">
        <f t="shared" si="4"/>
        <v>1</v>
      </c>
    </row>
    <row r="127" spans="1:7" ht="47.25">
      <c r="A127" s="23" t="s">
        <v>293</v>
      </c>
      <c r="B127" s="54" t="s">
        <v>175</v>
      </c>
      <c r="C127" s="54" t="s">
        <v>176</v>
      </c>
      <c r="D127" s="52" t="s">
        <v>403</v>
      </c>
      <c r="E127" s="54" t="s">
        <v>291</v>
      </c>
      <c r="F127" s="85">
        <f>'пр.11,'!H76</f>
        <v>1</v>
      </c>
      <c r="G127" s="85">
        <f>'пр.11,'!I76</f>
        <v>1</v>
      </c>
    </row>
    <row r="128" spans="1:7" ht="15.75">
      <c r="A128" s="106" t="s">
        <v>8</v>
      </c>
      <c r="B128" s="159" t="s">
        <v>175</v>
      </c>
      <c r="C128" s="159" t="s">
        <v>177</v>
      </c>
      <c r="D128" s="159"/>
      <c r="E128" s="159"/>
      <c r="F128" s="139">
        <f>F129</f>
        <v>1</v>
      </c>
      <c r="G128" s="139">
        <f>G129</f>
        <v>1</v>
      </c>
    </row>
    <row r="129" spans="1:7" ht="47.25">
      <c r="A129" s="137" t="s">
        <v>419</v>
      </c>
      <c r="B129" s="164" t="s">
        <v>175</v>
      </c>
      <c r="C129" s="164" t="s">
        <v>177</v>
      </c>
      <c r="D129" s="164" t="s">
        <v>422</v>
      </c>
      <c r="E129" s="164"/>
      <c r="F129" s="86">
        <f>F131</f>
        <v>1</v>
      </c>
      <c r="G129" s="86">
        <f>G131</f>
        <v>1</v>
      </c>
    </row>
    <row r="130" spans="1:7" ht="31.5">
      <c r="A130" s="23" t="s">
        <v>292</v>
      </c>
      <c r="B130" s="165" t="s">
        <v>175</v>
      </c>
      <c r="C130" s="165" t="s">
        <v>177</v>
      </c>
      <c r="D130" s="165" t="s">
        <v>422</v>
      </c>
      <c r="E130" s="165" t="s">
        <v>290</v>
      </c>
      <c r="F130" s="85">
        <f>F131</f>
        <v>1</v>
      </c>
      <c r="G130" s="85">
        <f>G131</f>
        <v>1</v>
      </c>
    </row>
    <row r="131" spans="1:7" ht="47.25">
      <c r="A131" s="23" t="s">
        <v>293</v>
      </c>
      <c r="B131" s="165" t="s">
        <v>175</v>
      </c>
      <c r="C131" s="165" t="s">
        <v>177</v>
      </c>
      <c r="D131" s="165" t="s">
        <v>422</v>
      </c>
      <c r="E131" s="165" t="s">
        <v>291</v>
      </c>
      <c r="F131" s="85">
        <f>'пр.11,'!H82</f>
        <v>1</v>
      </c>
      <c r="G131" s="85">
        <f>'пр.11,'!I82</f>
        <v>1</v>
      </c>
    </row>
    <row r="132" spans="1:7" ht="15.75" hidden="1">
      <c r="A132" s="23"/>
      <c r="B132" s="54"/>
      <c r="C132" s="54"/>
      <c r="D132" s="52"/>
      <c r="E132" s="54"/>
      <c r="F132" s="85"/>
      <c r="G132" s="85"/>
    </row>
    <row r="133" spans="1:7" ht="15.75" hidden="1">
      <c r="A133" s="23"/>
      <c r="B133" s="54"/>
      <c r="C133" s="54"/>
      <c r="D133" s="52"/>
      <c r="E133" s="54"/>
      <c r="F133" s="85"/>
      <c r="G133" s="85"/>
    </row>
    <row r="134" spans="1:7" s="28" customFormat="1" ht="15.75" hidden="1">
      <c r="A134" s="39" t="s">
        <v>521</v>
      </c>
      <c r="B134" s="158" t="s">
        <v>181</v>
      </c>
      <c r="C134" s="158"/>
      <c r="D134" s="158"/>
      <c r="E134" s="158"/>
      <c r="F134" s="138">
        <f>F135+F139+F155+F171</f>
        <v>0</v>
      </c>
      <c r="G134" s="138">
        <f>G135+G139+G155+G171</f>
        <v>0</v>
      </c>
    </row>
    <row r="135" spans="1:7" s="28" customFormat="1" ht="15" customHeight="1" hidden="1">
      <c r="A135" s="106" t="s">
        <v>262</v>
      </c>
      <c r="B135" s="159" t="s">
        <v>181</v>
      </c>
      <c r="C135" s="159" t="s">
        <v>173</v>
      </c>
      <c r="D135" s="159"/>
      <c r="E135" s="159"/>
      <c r="F135" s="139">
        <f aca="true" t="shared" si="5" ref="F135:G137">F136</f>
        <v>0</v>
      </c>
      <c r="G135" s="139">
        <f t="shared" si="5"/>
        <v>0</v>
      </c>
    </row>
    <row r="136" spans="1:7" ht="15" customHeight="1" hidden="1">
      <c r="A136" s="7" t="s">
        <v>392</v>
      </c>
      <c r="B136" s="55" t="s">
        <v>181</v>
      </c>
      <c r="C136" s="55" t="s">
        <v>173</v>
      </c>
      <c r="D136" s="53" t="s">
        <v>439</v>
      </c>
      <c r="E136" s="55"/>
      <c r="F136" s="86">
        <f t="shared" si="5"/>
        <v>0</v>
      </c>
      <c r="G136" s="86">
        <f t="shared" si="5"/>
        <v>0</v>
      </c>
    </row>
    <row r="137" spans="1:7" ht="15" customHeight="1" hidden="1">
      <c r="A137" s="23" t="s">
        <v>302</v>
      </c>
      <c r="B137" s="54" t="s">
        <v>181</v>
      </c>
      <c r="C137" s="54" t="s">
        <v>173</v>
      </c>
      <c r="D137" s="52" t="s">
        <v>452</v>
      </c>
      <c r="E137" s="54" t="s">
        <v>299</v>
      </c>
      <c r="F137" s="85">
        <f t="shared" si="5"/>
        <v>0</v>
      </c>
      <c r="G137" s="85">
        <f t="shared" si="5"/>
        <v>0</v>
      </c>
    </row>
    <row r="138" spans="1:7" ht="15" customHeight="1" hidden="1">
      <c r="A138" s="23" t="s">
        <v>303</v>
      </c>
      <c r="B138" s="54" t="s">
        <v>181</v>
      </c>
      <c r="C138" s="54" t="s">
        <v>173</v>
      </c>
      <c r="D138" s="52" t="s">
        <v>452</v>
      </c>
      <c r="E138" s="54" t="s">
        <v>300</v>
      </c>
      <c r="F138" s="85"/>
      <c r="G138" s="85"/>
    </row>
    <row r="139" spans="1:7" s="28" customFormat="1" ht="15" customHeight="1" hidden="1">
      <c r="A139" s="106" t="s">
        <v>190</v>
      </c>
      <c r="B139" s="159" t="s">
        <v>181</v>
      </c>
      <c r="C139" s="159" t="s">
        <v>182</v>
      </c>
      <c r="D139" s="159"/>
      <c r="E139" s="159"/>
      <c r="F139" s="139">
        <f>F140+F146+F149+F152</f>
        <v>0</v>
      </c>
      <c r="G139" s="139">
        <f>G140+G146+G149+G152</f>
        <v>0</v>
      </c>
    </row>
    <row r="140" spans="1:7" ht="15" customHeight="1" hidden="1">
      <c r="A140" s="7" t="s">
        <v>278</v>
      </c>
      <c r="B140" s="55" t="s">
        <v>181</v>
      </c>
      <c r="C140" s="55" t="s">
        <v>182</v>
      </c>
      <c r="D140" s="55" t="s">
        <v>274</v>
      </c>
      <c r="E140" s="55"/>
      <c r="F140" s="86">
        <f>F141</f>
        <v>0</v>
      </c>
      <c r="G140" s="86">
        <f>G141</f>
        <v>0</v>
      </c>
    </row>
    <row r="141" spans="1:7" ht="31.5" hidden="1">
      <c r="A141" s="108" t="s">
        <v>440</v>
      </c>
      <c r="B141" s="54" t="s">
        <v>181</v>
      </c>
      <c r="C141" s="54" t="s">
        <v>182</v>
      </c>
      <c r="D141" s="54" t="s">
        <v>345</v>
      </c>
      <c r="E141" s="54"/>
      <c r="F141" s="85">
        <f>F142+F144</f>
        <v>0</v>
      </c>
      <c r="G141" s="85">
        <f>G142+G144</f>
        <v>0</v>
      </c>
    </row>
    <row r="142" spans="1:7" ht="94.5" hidden="1">
      <c r="A142" s="23" t="s">
        <v>288</v>
      </c>
      <c r="B142" s="54" t="s">
        <v>181</v>
      </c>
      <c r="C142" s="54" t="s">
        <v>182</v>
      </c>
      <c r="D142" s="54" t="s">
        <v>345</v>
      </c>
      <c r="E142" s="54" t="s">
        <v>286</v>
      </c>
      <c r="F142" s="85">
        <f>F143</f>
        <v>0</v>
      </c>
      <c r="G142" s="85">
        <f>G143</f>
        <v>0</v>
      </c>
    </row>
    <row r="143" spans="1:7" ht="31.5" hidden="1">
      <c r="A143" s="23" t="s">
        <v>289</v>
      </c>
      <c r="B143" s="54" t="s">
        <v>181</v>
      </c>
      <c r="C143" s="54" t="s">
        <v>182</v>
      </c>
      <c r="D143" s="54" t="s">
        <v>345</v>
      </c>
      <c r="E143" s="54" t="s">
        <v>287</v>
      </c>
      <c r="F143" s="85"/>
      <c r="G143" s="85"/>
    </row>
    <row r="144" spans="1:7" ht="15.75" hidden="1">
      <c r="A144" s="23" t="s">
        <v>298</v>
      </c>
      <c r="B144" s="54" t="s">
        <v>181</v>
      </c>
      <c r="C144" s="54" t="s">
        <v>182</v>
      </c>
      <c r="D144" s="54" t="s">
        <v>345</v>
      </c>
      <c r="E144" s="54" t="s">
        <v>297</v>
      </c>
      <c r="F144" s="85">
        <f>F145</f>
        <v>0</v>
      </c>
      <c r="G144" s="85">
        <f>G145</f>
        <v>0</v>
      </c>
    </row>
    <row r="145" spans="1:7" ht="15.75" hidden="1">
      <c r="A145" s="23" t="s">
        <v>306</v>
      </c>
      <c r="B145" s="54" t="s">
        <v>181</v>
      </c>
      <c r="C145" s="54" t="s">
        <v>182</v>
      </c>
      <c r="D145" s="54" t="s">
        <v>345</v>
      </c>
      <c r="E145" s="49">
        <v>850</v>
      </c>
      <c r="F145" s="85"/>
      <c r="G145" s="85"/>
    </row>
    <row r="146" spans="1:7" ht="63" hidden="1">
      <c r="A146" s="10" t="s">
        <v>536</v>
      </c>
      <c r="B146" s="54" t="s">
        <v>181</v>
      </c>
      <c r="C146" s="54" t="s">
        <v>182</v>
      </c>
      <c r="D146" s="54" t="s">
        <v>416</v>
      </c>
      <c r="E146" s="54"/>
      <c r="F146" s="160">
        <f>F147</f>
        <v>0</v>
      </c>
      <c r="G146" s="160">
        <f>G147</f>
        <v>0</v>
      </c>
    </row>
    <row r="147" spans="1:7" ht="31.5" hidden="1">
      <c r="A147" s="10" t="s">
        <v>292</v>
      </c>
      <c r="B147" s="54" t="s">
        <v>181</v>
      </c>
      <c r="C147" s="54" t="s">
        <v>182</v>
      </c>
      <c r="D147" s="54" t="s">
        <v>280</v>
      </c>
      <c r="E147" s="54" t="s">
        <v>290</v>
      </c>
      <c r="F147" s="160">
        <f>F148</f>
        <v>0</v>
      </c>
      <c r="G147" s="160">
        <f>G148</f>
        <v>0</v>
      </c>
    </row>
    <row r="148" spans="1:7" ht="47.25" hidden="1">
      <c r="A148" s="10" t="s">
        <v>293</v>
      </c>
      <c r="B148" s="54" t="s">
        <v>181</v>
      </c>
      <c r="C148" s="54" t="s">
        <v>182</v>
      </c>
      <c r="D148" s="54" t="s">
        <v>280</v>
      </c>
      <c r="E148" s="54" t="s">
        <v>291</v>
      </c>
      <c r="F148" s="160"/>
      <c r="G148" s="160"/>
    </row>
    <row r="149" spans="1:7" ht="63" hidden="1">
      <c r="A149" s="10" t="s">
        <v>269</v>
      </c>
      <c r="B149" s="54" t="s">
        <v>181</v>
      </c>
      <c r="C149" s="54" t="s">
        <v>182</v>
      </c>
      <c r="D149" s="54" t="s">
        <v>416</v>
      </c>
      <c r="E149" s="54"/>
      <c r="F149" s="160">
        <f>F150</f>
        <v>0</v>
      </c>
      <c r="G149" s="160">
        <f>G150</f>
        <v>0</v>
      </c>
    </row>
    <row r="150" spans="1:7" ht="94.5" hidden="1">
      <c r="A150" s="10" t="s">
        <v>288</v>
      </c>
      <c r="B150" s="54" t="s">
        <v>181</v>
      </c>
      <c r="C150" s="54" t="s">
        <v>182</v>
      </c>
      <c r="D150" s="54" t="s">
        <v>280</v>
      </c>
      <c r="E150" s="54" t="s">
        <v>286</v>
      </c>
      <c r="F150" s="160">
        <f>F151</f>
        <v>0</v>
      </c>
      <c r="G150" s="160">
        <f>G151</f>
        <v>0</v>
      </c>
    </row>
    <row r="151" spans="1:7" ht="31.5" hidden="1">
      <c r="A151" s="10" t="s">
        <v>289</v>
      </c>
      <c r="B151" s="54" t="s">
        <v>181</v>
      </c>
      <c r="C151" s="54" t="s">
        <v>182</v>
      </c>
      <c r="D151" s="54" t="s">
        <v>280</v>
      </c>
      <c r="E151" s="54" t="s">
        <v>287</v>
      </c>
      <c r="F151" s="160"/>
      <c r="G151" s="160"/>
    </row>
    <row r="152" spans="1:7" ht="47.25" hidden="1">
      <c r="A152" s="7" t="s">
        <v>456</v>
      </c>
      <c r="B152" s="55" t="s">
        <v>181</v>
      </c>
      <c r="C152" s="55" t="s">
        <v>182</v>
      </c>
      <c r="D152" s="53" t="s">
        <v>438</v>
      </c>
      <c r="E152" s="55"/>
      <c r="F152" s="86">
        <f>F153</f>
        <v>0</v>
      </c>
      <c r="G152" s="86">
        <f>G153</f>
        <v>0</v>
      </c>
    </row>
    <row r="153" spans="1:7" ht="31.5" hidden="1">
      <c r="A153" s="23" t="s">
        <v>292</v>
      </c>
      <c r="B153" s="54" t="s">
        <v>181</v>
      </c>
      <c r="C153" s="54" t="s">
        <v>182</v>
      </c>
      <c r="D153" s="52" t="s">
        <v>455</v>
      </c>
      <c r="E153" s="54" t="s">
        <v>290</v>
      </c>
      <c r="F153" s="85">
        <f>F154</f>
        <v>0</v>
      </c>
      <c r="G153" s="85">
        <f>G154</f>
        <v>0</v>
      </c>
    </row>
    <row r="154" spans="1:7" ht="47.25" hidden="1">
      <c r="A154" s="23" t="s">
        <v>293</v>
      </c>
      <c r="B154" s="54" t="s">
        <v>181</v>
      </c>
      <c r="C154" s="54" t="s">
        <v>182</v>
      </c>
      <c r="D154" s="52" t="s">
        <v>455</v>
      </c>
      <c r="E154" s="54" t="s">
        <v>291</v>
      </c>
      <c r="F154" s="85"/>
      <c r="G154" s="85"/>
    </row>
    <row r="155" spans="1:7" s="28" customFormat="1" ht="15.75" hidden="1">
      <c r="A155" s="106" t="s">
        <v>305</v>
      </c>
      <c r="B155" s="159" t="s">
        <v>181</v>
      </c>
      <c r="C155" s="159" t="s">
        <v>176</v>
      </c>
      <c r="D155" s="159"/>
      <c r="E155" s="159"/>
      <c r="F155" s="139">
        <f>F156+F160+F164+F168</f>
        <v>0</v>
      </c>
      <c r="G155" s="139">
        <f>G156+G160+G164+G168</f>
        <v>0</v>
      </c>
    </row>
    <row r="156" spans="1:7" ht="47.25" hidden="1">
      <c r="A156" s="7" t="s">
        <v>391</v>
      </c>
      <c r="B156" s="55" t="s">
        <v>181</v>
      </c>
      <c r="C156" s="55" t="s">
        <v>176</v>
      </c>
      <c r="D156" s="53" t="s">
        <v>425</v>
      </c>
      <c r="E156" s="55" t="s">
        <v>171</v>
      </c>
      <c r="F156" s="86">
        <f aca="true" t="shared" si="6" ref="F156:G158">F157</f>
        <v>0</v>
      </c>
      <c r="G156" s="86">
        <f t="shared" si="6"/>
        <v>0</v>
      </c>
    </row>
    <row r="157" spans="1:7" ht="31.5" hidden="1">
      <c r="A157" s="10" t="s">
        <v>399</v>
      </c>
      <c r="B157" s="54" t="s">
        <v>181</v>
      </c>
      <c r="C157" s="54" t="s">
        <v>176</v>
      </c>
      <c r="D157" s="54" t="s">
        <v>453</v>
      </c>
      <c r="E157" s="54"/>
      <c r="F157" s="85">
        <f t="shared" si="6"/>
        <v>0</v>
      </c>
      <c r="G157" s="85">
        <f t="shared" si="6"/>
        <v>0</v>
      </c>
    </row>
    <row r="158" spans="1:7" ht="47.25" hidden="1">
      <c r="A158" s="23" t="s">
        <v>302</v>
      </c>
      <c r="B158" s="54" t="s">
        <v>181</v>
      </c>
      <c r="C158" s="54" t="s">
        <v>176</v>
      </c>
      <c r="D158" s="54" t="s">
        <v>453</v>
      </c>
      <c r="E158" s="54" t="s">
        <v>299</v>
      </c>
      <c r="F158" s="85">
        <f t="shared" si="6"/>
        <v>0</v>
      </c>
      <c r="G158" s="85">
        <f t="shared" si="6"/>
        <v>0</v>
      </c>
    </row>
    <row r="159" spans="1:7" ht="15.75" hidden="1">
      <c r="A159" s="23" t="s">
        <v>303</v>
      </c>
      <c r="B159" s="54" t="s">
        <v>181</v>
      </c>
      <c r="C159" s="54" t="s">
        <v>176</v>
      </c>
      <c r="D159" s="54" t="s">
        <v>453</v>
      </c>
      <c r="E159" s="54" t="s">
        <v>300</v>
      </c>
      <c r="F159" s="85"/>
      <c r="G159" s="85"/>
    </row>
    <row r="160" spans="1:7" ht="47.25" hidden="1">
      <c r="A160" s="7" t="s">
        <v>278</v>
      </c>
      <c r="B160" s="55" t="s">
        <v>181</v>
      </c>
      <c r="C160" s="55" t="s">
        <v>176</v>
      </c>
      <c r="D160" s="2" t="s">
        <v>274</v>
      </c>
      <c r="E160" s="55"/>
      <c r="F160" s="86">
        <f aca="true" t="shared" si="7" ref="F160:G162">F161</f>
        <v>0</v>
      </c>
      <c r="G160" s="86">
        <f t="shared" si="7"/>
        <v>0</v>
      </c>
    </row>
    <row r="161" spans="1:7" ht="31.5" hidden="1">
      <c r="A161" s="10" t="s">
        <v>343</v>
      </c>
      <c r="B161" s="54" t="s">
        <v>181</v>
      </c>
      <c r="C161" s="54" t="s">
        <v>176</v>
      </c>
      <c r="D161" s="52" t="s">
        <v>405</v>
      </c>
      <c r="E161" s="54"/>
      <c r="F161" s="85">
        <f t="shared" si="7"/>
        <v>0</v>
      </c>
      <c r="G161" s="85">
        <f t="shared" si="7"/>
        <v>0</v>
      </c>
    </row>
    <row r="162" spans="1:7" ht="31.5" hidden="1">
      <c r="A162" s="23" t="s">
        <v>292</v>
      </c>
      <c r="B162" s="54" t="s">
        <v>181</v>
      </c>
      <c r="C162" s="54" t="s">
        <v>176</v>
      </c>
      <c r="D162" s="52" t="s">
        <v>405</v>
      </c>
      <c r="E162" s="54" t="s">
        <v>290</v>
      </c>
      <c r="F162" s="85">
        <f t="shared" si="7"/>
        <v>0</v>
      </c>
      <c r="G162" s="85">
        <f t="shared" si="7"/>
        <v>0</v>
      </c>
    </row>
    <row r="163" spans="1:7" ht="47.25" hidden="1">
      <c r="A163" s="23" t="s">
        <v>293</v>
      </c>
      <c r="B163" s="54" t="s">
        <v>181</v>
      </c>
      <c r="C163" s="54" t="s">
        <v>176</v>
      </c>
      <c r="D163" s="52" t="s">
        <v>405</v>
      </c>
      <c r="E163" s="54" t="s">
        <v>291</v>
      </c>
      <c r="F163" s="160"/>
      <c r="G163" s="160"/>
    </row>
    <row r="164" spans="1:7" ht="31.5" hidden="1">
      <c r="A164" s="7" t="s">
        <v>283</v>
      </c>
      <c r="B164" s="55" t="s">
        <v>181</v>
      </c>
      <c r="C164" s="55" t="s">
        <v>176</v>
      </c>
      <c r="D164" s="41" t="s">
        <v>276</v>
      </c>
      <c r="E164" s="55"/>
      <c r="F164" s="86">
        <f aca="true" t="shared" si="8" ref="F164:G166">F165</f>
        <v>0</v>
      </c>
      <c r="G164" s="86">
        <f t="shared" si="8"/>
        <v>0</v>
      </c>
    </row>
    <row r="165" spans="1:7" ht="31.5" hidden="1">
      <c r="A165" s="3" t="s">
        <v>342</v>
      </c>
      <c r="B165" s="54" t="s">
        <v>181</v>
      </c>
      <c r="C165" s="54" t="s">
        <v>176</v>
      </c>
      <c r="D165" s="52" t="s">
        <v>420</v>
      </c>
      <c r="E165" s="54"/>
      <c r="F165" s="85">
        <f t="shared" si="8"/>
        <v>0</v>
      </c>
      <c r="G165" s="85">
        <f t="shared" si="8"/>
        <v>0</v>
      </c>
    </row>
    <row r="166" spans="1:7" ht="31.5" hidden="1">
      <c r="A166" s="23" t="s">
        <v>292</v>
      </c>
      <c r="B166" s="54" t="s">
        <v>181</v>
      </c>
      <c r="C166" s="54" t="s">
        <v>176</v>
      </c>
      <c r="D166" s="52" t="s">
        <v>420</v>
      </c>
      <c r="E166" s="54" t="s">
        <v>290</v>
      </c>
      <c r="F166" s="85">
        <f t="shared" si="8"/>
        <v>0</v>
      </c>
      <c r="G166" s="85">
        <f t="shared" si="8"/>
        <v>0</v>
      </c>
    </row>
    <row r="167" spans="1:7" ht="47.25" hidden="1">
      <c r="A167" s="10" t="s">
        <v>293</v>
      </c>
      <c r="B167" s="54" t="s">
        <v>181</v>
      </c>
      <c r="C167" s="54" t="s">
        <v>176</v>
      </c>
      <c r="D167" s="161" t="s">
        <v>420</v>
      </c>
      <c r="E167" s="54" t="s">
        <v>291</v>
      </c>
      <c r="F167" s="160">
        <v>0</v>
      </c>
      <c r="G167" s="160">
        <v>0</v>
      </c>
    </row>
    <row r="168" spans="1:7" ht="31.5" hidden="1">
      <c r="A168" s="10" t="s">
        <v>231</v>
      </c>
      <c r="B168" s="54" t="s">
        <v>181</v>
      </c>
      <c r="C168" s="54" t="s">
        <v>176</v>
      </c>
      <c r="D168" s="54" t="s">
        <v>416</v>
      </c>
      <c r="E168" s="54"/>
      <c r="F168" s="85">
        <f>F169</f>
        <v>0</v>
      </c>
      <c r="G168" s="85">
        <f>G169</f>
        <v>0</v>
      </c>
    </row>
    <row r="169" spans="1:7" ht="31.5" hidden="1">
      <c r="A169" s="10" t="s">
        <v>292</v>
      </c>
      <c r="B169" s="54" t="s">
        <v>181</v>
      </c>
      <c r="C169" s="54" t="s">
        <v>176</v>
      </c>
      <c r="D169" s="54" t="s">
        <v>280</v>
      </c>
      <c r="E169" s="54" t="s">
        <v>290</v>
      </c>
      <c r="F169" s="85">
        <f>F170</f>
        <v>0</v>
      </c>
      <c r="G169" s="85">
        <f>G170</f>
        <v>0</v>
      </c>
    </row>
    <row r="170" spans="1:7" ht="47.25" hidden="1">
      <c r="A170" s="10" t="s">
        <v>293</v>
      </c>
      <c r="B170" s="54" t="s">
        <v>181</v>
      </c>
      <c r="C170" s="54" t="s">
        <v>176</v>
      </c>
      <c r="D170" s="54" t="s">
        <v>280</v>
      </c>
      <c r="E170" s="54" t="s">
        <v>291</v>
      </c>
      <c r="F170" s="160"/>
      <c r="G170" s="160"/>
    </row>
    <row r="171" spans="1:7" s="28" customFormat="1" ht="31.5" hidden="1">
      <c r="A171" s="106" t="s">
        <v>226</v>
      </c>
      <c r="B171" s="159" t="s">
        <v>181</v>
      </c>
      <c r="C171" s="159" t="s">
        <v>179</v>
      </c>
      <c r="D171" s="159"/>
      <c r="E171" s="159"/>
      <c r="F171" s="139">
        <f>F172+F176+F179+F183+F187+F190+F194+F197</f>
        <v>0</v>
      </c>
      <c r="G171" s="139">
        <f>G172+G176+G179+G183+G187+G190+G194+G197</f>
        <v>0</v>
      </c>
    </row>
    <row r="172" spans="1:7" ht="47.25" hidden="1">
      <c r="A172" s="7" t="s">
        <v>395</v>
      </c>
      <c r="B172" s="55" t="s">
        <v>181</v>
      </c>
      <c r="C172" s="55" t="s">
        <v>179</v>
      </c>
      <c r="D172" s="55" t="s">
        <v>430</v>
      </c>
      <c r="E172" s="55"/>
      <c r="F172" s="86">
        <f aca="true" t="shared" si="9" ref="F172:G174">F173</f>
        <v>0</v>
      </c>
      <c r="G172" s="86">
        <f t="shared" si="9"/>
        <v>0</v>
      </c>
    </row>
    <row r="173" spans="1:7" ht="63" hidden="1">
      <c r="A173" s="23" t="s">
        <v>398</v>
      </c>
      <c r="B173" s="54" t="s">
        <v>181</v>
      </c>
      <c r="C173" s="54" t="s">
        <v>179</v>
      </c>
      <c r="D173" s="54" t="s">
        <v>431</v>
      </c>
      <c r="E173" s="54"/>
      <c r="F173" s="85">
        <f t="shared" si="9"/>
        <v>0</v>
      </c>
      <c r="G173" s="85">
        <f t="shared" si="9"/>
        <v>0</v>
      </c>
    </row>
    <row r="174" spans="1:7" ht="15.75" hidden="1">
      <c r="A174" s="23" t="s">
        <v>236</v>
      </c>
      <c r="B174" s="54" t="s">
        <v>181</v>
      </c>
      <c r="C174" s="54" t="s">
        <v>179</v>
      </c>
      <c r="D174" s="54" t="s">
        <v>431</v>
      </c>
      <c r="E174" s="54" t="s">
        <v>185</v>
      </c>
      <c r="F174" s="85">
        <f t="shared" si="9"/>
        <v>0</v>
      </c>
      <c r="G174" s="85">
        <f t="shared" si="9"/>
        <v>0</v>
      </c>
    </row>
    <row r="175" spans="1:7" ht="15.75" hidden="1">
      <c r="A175" s="10" t="s">
        <v>251</v>
      </c>
      <c r="B175" s="54" t="s">
        <v>181</v>
      </c>
      <c r="C175" s="54" t="s">
        <v>179</v>
      </c>
      <c r="D175" s="54" t="s">
        <v>431</v>
      </c>
      <c r="E175" s="54" t="s">
        <v>271</v>
      </c>
      <c r="F175" s="160"/>
      <c r="G175" s="160"/>
    </row>
    <row r="176" spans="1:7" ht="47.25" hidden="1">
      <c r="A176" s="7" t="s">
        <v>329</v>
      </c>
      <c r="B176" s="55" t="s">
        <v>181</v>
      </c>
      <c r="C176" s="55" t="s">
        <v>179</v>
      </c>
      <c r="D176" s="53" t="s">
        <v>435</v>
      </c>
      <c r="E176" s="55"/>
      <c r="F176" s="86">
        <f>F177</f>
        <v>0</v>
      </c>
      <c r="G176" s="86">
        <f>G177</f>
        <v>0</v>
      </c>
    </row>
    <row r="177" spans="1:7" ht="15.75" hidden="1">
      <c r="A177" s="23" t="s">
        <v>298</v>
      </c>
      <c r="B177" s="54" t="s">
        <v>181</v>
      </c>
      <c r="C177" s="54" t="s">
        <v>179</v>
      </c>
      <c r="D177" s="52" t="s">
        <v>445</v>
      </c>
      <c r="E177" s="54" t="s">
        <v>297</v>
      </c>
      <c r="F177" s="85">
        <f>F178</f>
        <v>0</v>
      </c>
      <c r="G177" s="85">
        <f>G178</f>
        <v>0</v>
      </c>
    </row>
    <row r="178" spans="1:7" ht="63" hidden="1">
      <c r="A178" s="23" t="s">
        <v>317</v>
      </c>
      <c r="B178" s="54" t="s">
        <v>181</v>
      </c>
      <c r="C178" s="54" t="s">
        <v>179</v>
      </c>
      <c r="D178" s="52" t="s">
        <v>445</v>
      </c>
      <c r="E178" s="54" t="s">
        <v>316</v>
      </c>
      <c r="F178" s="85"/>
      <c r="G178" s="85"/>
    </row>
    <row r="179" spans="1:7" ht="31.5" hidden="1">
      <c r="A179" s="7" t="s">
        <v>535</v>
      </c>
      <c r="B179" s="55" t="s">
        <v>181</v>
      </c>
      <c r="C179" s="55" t="s">
        <v>179</v>
      </c>
      <c r="D179" s="53" t="s">
        <v>436</v>
      </c>
      <c r="E179" s="55"/>
      <c r="F179" s="86">
        <f aca="true" t="shared" si="10" ref="F179:G181">F180</f>
        <v>0</v>
      </c>
      <c r="G179" s="86">
        <f t="shared" si="10"/>
        <v>0</v>
      </c>
    </row>
    <row r="180" spans="1:7" ht="47.25" hidden="1">
      <c r="A180" s="10" t="s">
        <v>555</v>
      </c>
      <c r="B180" s="54" t="s">
        <v>181</v>
      </c>
      <c r="C180" s="54" t="s">
        <v>179</v>
      </c>
      <c r="D180" s="52" t="s">
        <v>550</v>
      </c>
      <c r="E180" s="54"/>
      <c r="F180" s="85">
        <f t="shared" si="10"/>
        <v>0</v>
      </c>
      <c r="G180" s="85">
        <f t="shared" si="10"/>
        <v>0</v>
      </c>
    </row>
    <row r="181" spans="1:7" ht="31.5" hidden="1">
      <c r="A181" s="23" t="s">
        <v>292</v>
      </c>
      <c r="B181" s="54" t="s">
        <v>181</v>
      </c>
      <c r="C181" s="54" t="s">
        <v>179</v>
      </c>
      <c r="D181" s="52" t="s">
        <v>551</v>
      </c>
      <c r="E181" s="54" t="s">
        <v>290</v>
      </c>
      <c r="F181" s="85">
        <f t="shared" si="10"/>
        <v>0</v>
      </c>
      <c r="G181" s="85">
        <f t="shared" si="10"/>
        <v>0</v>
      </c>
    </row>
    <row r="182" spans="1:7" ht="47.25" hidden="1">
      <c r="A182" s="23" t="s">
        <v>293</v>
      </c>
      <c r="B182" s="54" t="s">
        <v>181</v>
      </c>
      <c r="C182" s="54" t="s">
        <v>179</v>
      </c>
      <c r="D182" s="52" t="s">
        <v>551</v>
      </c>
      <c r="E182" s="54" t="s">
        <v>291</v>
      </c>
      <c r="F182" s="85"/>
      <c r="G182" s="85"/>
    </row>
    <row r="183" spans="1:7" ht="31.5" hidden="1">
      <c r="A183" s="7" t="s">
        <v>283</v>
      </c>
      <c r="B183" s="55" t="s">
        <v>181</v>
      </c>
      <c r="C183" s="55" t="s">
        <v>179</v>
      </c>
      <c r="D183" s="53" t="s">
        <v>276</v>
      </c>
      <c r="E183" s="55"/>
      <c r="F183" s="86">
        <f aca="true" t="shared" si="11" ref="F183:G185">F184</f>
        <v>0</v>
      </c>
      <c r="G183" s="86">
        <f t="shared" si="11"/>
        <v>0</v>
      </c>
    </row>
    <row r="184" spans="1:7" ht="47.25" hidden="1">
      <c r="A184" s="10" t="s">
        <v>270</v>
      </c>
      <c r="B184" s="54" t="s">
        <v>181</v>
      </c>
      <c r="C184" s="54" t="s">
        <v>179</v>
      </c>
      <c r="D184" s="52" t="s">
        <v>353</v>
      </c>
      <c r="E184" s="54"/>
      <c r="F184" s="85">
        <f t="shared" si="11"/>
        <v>0</v>
      </c>
      <c r="G184" s="85">
        <f t="shared" si="11"/>
        <v>0</v>
      </c>
    </row>
    <row r="185" spans="1:7" ht="31.5" hidden="1">
      <c r="A185" s="23" t="s">
        <v>292</v>
      </c>
      <c r="B185" s="54" t="s">
        <v>181</v>
      </c>
      <c r="C185" s="54" t="s">
        <v>179</v>
      </c>
      <c r="D185" s="52" t="s">
        <v>353</v>
      </c>
      <c r="E185" s="54" t="s">
        <v>290</v>
      </c>
      <c r="F185" s="85">
        <f t="shared" si="11"/>
        <v>0</v>
      </c>
      <c r="G185" s="85">
        <f t="shared" si="11"/>
        <v>0</v>
      </c>
    </row>
    <row r="186" spans="1:7" ht="47.25" hidden="1">
      <c r="A186" s="23" t="s">
        <v>293</v>
      </c>
      <c r="B186" s="54" t="s">
        <v>181</v>
      </c>
      <c r="C186" s="54" t="s">
        <v>179</v>
      </c>
      <c r="D186" s="52" t="s">
        <v>353</v>
      </c>
      <c r="E186" s="54" t="s">
        <v>291</v>
      </c>
      <c r="F186" s="160"/>
      <c r="G186" s="160"/>
    </row>
    <row r="187" spans="1:7" ht="63" hidden="1">
      <c r="A187" s="10" t="s">
        <v>533</v>
      </c>
      <c r="B187" s="54" t="s">
        <v>181</v>
      </c>
      <c r="C187" s="54" t="s">
        <v>179</v>
      </c>
      <c r="D187" s="54" t="s">
        <v>416</v>
      </c>
      <c r="E187" s="54"/>
      <c r="F187" s="160">
        <f>F188</f>
        <v>0</v>
      </c>
      <c r="G187" s="160">
        <f>G188</f>
        <v>0</v>
      </c>
    </row>
    <row r="188" spans="1:7" ht="31.5" hidden="1">
      <c r="A188" s="10" t="s">
        <v>292</v>
      </c>
      <c r="B188" s="54" t="s">
        <v>181</v>
      </c>
      <c r="C188" s="54" t="s">
        <v>179</v>
      </c>
      <c r="D188" s="54" t="s">
        <v>280</v>
      </c>
      <c r="E188" s="54" t="s">
        <v>290</v>
      </c>
      <c r="F188" s="160">
        <f>F189</f>
        <v>0</v>
      </c>
      <c r="G188" s="160">
        <f>G189</f>
        <v>0</v>
      </c>
    </row>
    <row r="189" spans="1:7" ht="47.25" hidden="1">
      <c r="A189" s="10" t="s">
        <v>293</v>
      </c>
      <c r="B189" s="54" t="s">
        <v>181</v>
      </c>
      <c r="C189" s="54" t="s">
        <v>179</v>
      </c>
      <c r="D189" s="54" t="s">
        <v>280</v>
      </c>
      <c r="E189" s="54" t="s">
        <v>291</v>
      </c>
      <c r="F189" s="160"/>
      <c r="G189" s="160"/>
    </row>
    <row r="190" spans="1:7" ht="78.75" hidden="1">
      <c r="A190" s="10" t="s">
        <v>413</v>
      </c>
      <c r="B190" s="54" t="s">
        <v>181</v>
      </c>
      <c r="C190" s="54" t="s">
        <v>179</v>
      </c>
      <c r="D190" s="54" t="s">
        <v>416</v>
      </c>
      <c r="E190" s="54"/>
      <c r="F190" s="160">
        <f aca="true" t="shared" si="12" ref="F190:G192">F191</f>
        <v>0</v>
      </c>
      <c r="G190" s="160">
        <f t="shared" si="12"/>
        <v>0</v>
      </c>
    </row>
    <row r="191" spans="1:7" ht="47.25" hidden="1">
      <c r="A191" s="10" t="s">
        <v>273</v>
      </c>
      <c r="B191" s="54" t="s">
        <v>181</v>
      </c>
      <c r="C191" s="54" t="s">
        <v>179</v>
      </c>
      <c r="D191" s="54" t="s">
        <v>416</v>
      </c>
      <c r="E191" s="54"/>
      <c r="F191" s="160">
        <f t="shared" si="12"/>
        <v>0</v>
      </c>
      <c r="G191" s="160">
        <f t="shared" si="12"/>
        <v>0</v>
      </c>
    </row>
    <row r="192" spans="1:7" ht="47.25" hidden="1">
      <c r="A192" s="10" t="s">
        <v>312</v>
      </c>
      <c r="B192" s="54" t="s">
        <v>181</v>
      </c>
      <c r="C192" s="54" t="s">
        <v>179</v>
      </c>
      <c r="D192" s="54" t="s">
        <v>280</v>
      </c>
      <c r="E192" s="54" t="s">
        <v>309</v>
      </c>
      <c r="F192" s="160">
        <f t="shared" si="12"/>
        <v>0</v>
      </c>
      <c r="G192" s="160">
        <f t="shared" si="12"/>
        <v>0</v>
      </c>
    </row>
    <row r="193" spans="1:7" ht="15.75" hidden="1">
      <c r="A193" s="10" t="s">
        <v>220</v>
      </c>
      <c r="B193" s="54" t="s">
        <v>181</v>
      </c>
      <c r="C193" s="54" t="s">
        <v>179</v>
      </c>
      <c r="D193" s="54" t="s">
        <v>280</v>
      </c>
      <c r="E193" s="54" t="s">
        <v>310</v>
      </c>
      <c r="F193" s="160"/>
      <c r="G193" s="160"/>
    </row>
    <row r="194" spans="1:7" ht="94.5" hidden="1">
      <c r="A194" s="10" t="s">
        <v>255</v>
      </c>
      <c r="B194" s="54" t="s">
        <v>181</v>
      </c>
      <c r="C194" s="54" t="s">
        <v>179</v>
      </c>
      <c r="D194" s="54" t="s">
        <v>416</v>
      </c>
      <c r="E194" s="54"/>
      <c r="F194" s="160">
        <f>F195</f>
        <v>0</v>
      </c>
      <c r="G194" s="160">
        <f>G195</f>
        <v>0</v>
      </c>
    </row>
    <row r="195" spans="1:7" ht="94.5" hidden="1">
      <c r="A195" s="10" t="s">
        <v>288</v>
      </c>
      <c r="B195" s="54" t="s">
        <v>181</v>
      </c>
      <c r="C195" s="54" t="s">
        <v>179</v>
      </c>
      <c r="D195" s="54" t="s">
        <v>280</v>
      </c>
      <c r="E195" s="54" t="s">
        <v>286</v>
      </c>
      <c r="F195" s="160">
        <f>F196</f>
        <v>0</v>
      </c>
      <c r="G195" s="160">
        <f>G196</f>
        <v>0</v>
      </c>
    </row>
    <row r="196" spans="1:7" ht="31.5" hidden="1">
      <c r="A196" s="10" t="s">
        <v>289</v>
      </c>
      <c r="B196" s="54" t="s">
        <v>181</v>
      </c>
      <c r="C196" s="54" t="s">
        <v>179</v>
      </c>
      <c r="D196" s="54" t="s">
        <v>280</v>
      </c>
      <c r="E196" s="54" t="s">
        <v>287</v>
      </c>
      <c r="F196" s="160"/>
      <c r="G196" s="160"/>
    </row>
    <row r="197" spans="1:7" ht="47.25" hidden="1">
      <c r="A197" s="10" t="s">
        <v>270</v>
      </c>
      <c r="B197" s="54" t="s">
        <v>181</v>
      </c>
      <c r="C197" s="54" t="s">
        <v>179</v>
      </c>
      <c r="D197" s="54" t="s">
        <v>416</v>
      </c>
      <c r="E197" s="54"/>
      <c r="F197" s="160">
        <f>F198</f>
        <v>0</v>
      </c>
      <c r="G197" s="160">
        <f>G198</f>
        <v>0</v>
      </c>
    </row>
    <row r="198" spans="1:7" ht="31.5" hidden="1">
      <c r="A198" s="10" t="s">
        <v>292</v>
      </c>
      <c r="B198" s="54" t="s">
        <v>181</v>
      </c>
      <c r="C198" s="54" t="s">
        <v>179</v>
      </c>
      <c r="D198" s="54" t="s">
        <v>280</v>
      </c>
      <c r="E198" s="54" t="s">
        <v>290</v>
      </c>
      <c r="F198" s="160">
        <f>F199</f>
        <v>0</v>
      </c>
      <c r="G198" s="160">
        <f>G199</f>
        <v>0</v>
      </c>
    </row>
    <row r="199" spans="1:7" ht="47.25" hidden="1">
      <c r="A199" s="10" t="s">
        <v>293</v>
      </c>
      <c r="B199" s="54" t="s">
        <v>181</v>
      </c>
      <c r="C199" s="54" t="s">
        <v>179</v>
      </c>
      <c r="D199" s="54" t="s">
        <v>280</v>
      </c>
      <c r="E199" s="54" t="s">
        <v>291</v>
      </c>
      <c r="F199" s="160"/>
      <c r="G199" s="160"/>
    </row>
    <row r="200" spans="1:7" s="28" customFormat="1" ht="31.5">
      <c r="A200" s="39" t="s">
        <v>522</v>
      </c>
      <c r="B200" s="158" t="s">
        <v>182</v>
      </c>
      <c r="C200" s="158"/>
      <c r="D200" s="158"/>
      <c r="E200" s="158"/>
      <c r="F200" s="138">
        <f aca="true" t="shared" si="13" ref="F200:G202">F201</f>
        <v>10</v>
      </c>
      <c r="G200" s="138">
        <f t="shared" si="13"/>
        <v>10</v>
      </c>
    </row>
    <row r="201" spans="1:7" s="28" customFormat="1" ht="15.75">
      <c r="A201" s="106" t="s">
        <v>25</v>
      </c>
      <c r="B201" s="159" t="s">
        <v>182</v>
      </c>
      <c r="C201" s="159" t="s">
        <v>175</v>
      </c>
      <c r="D201" s="159"/>
      <c r="E201" s="159"/>
      <c r="F201" s="139">
        <f t="shared" si="13"/>
        <v>10</v>
      </c>
      <c r="G201" s="139">
        <f t="shared" si="13"/>
        <v>10</v>
      </c>
    </row>
    <row r="202" spans="1:7" ht="47.25">
      <c r="A202" s="7" t="s">
        <v>552</v>
      </c>
      <c r="B202" s="55" t="s">
        <v>182</v>
      </c>
      <c r="C202" s="55" t="s">
        <v>175</v>
      </c>
      <c r="D202" s="55" t="s">
        <v>422</v>
      </c>
      <c r="E202" s="55"/>
      <c r="F202" s="86">
        <f t="shared" si="13"/>
        <v>10</v>
      </c>
      <c r="G202" s="86">
        <f t="shared" si="13"/>
        <v>10</v>
      </c>
    </row>
    <row r="203" spans="1:7" ht="31.5">
      <c r="A203" s="23" t="s">
        <v>292</v>
      </c>
      <c r="B203" s="54" t="s">
        <v>182</v>
      </c>
      <c r="C203" s="54" t="s">
        <v>175</v>
      </c>
      <c r="D203" s="54" t="s">
        <v>422</v>
      </c>
      <c r="E203" s="54" t="s">
        <v>290</v>
      </c>
      <c r="F203" s="85">
        <f>F204</f>
        <v>10</v>
      </c>
      <c r="G203" s="85">
        <f>G204+G206</f>
        <v>10</v>
      </c>
    </row>
    <row r="204" spans="1:7" ht="47.25">
      <c r="A204" s="10" t="s">
        <v>293</v>
      </c>
      <c r="B204" s="54" t="s">
        <v>182</v>
      </c>
      <c r="C204" s="54" t="s">
        <v>175</v>
      </c>
      <c r="D204" s="54" t="s">
        <v>422</v>
      </c>
      <c r="E204" s="54" t="s">
        <v>291</v>
      </c>
      <c r="F204" s="85">
        <f>'пр.11,'!H104</f>
        <v>10</v>
      </c>
      <c r="G204" s="85">
        <f>'пр.11,'!I104</f>
        <v>10</v>
      </c>
    </row>
    <row r="205" spans="1:7" ht="31.5" hidden="1">
      <c r="A205" s="23" t="s">
        <v>289</v>
      </c>
      <c r="B205" s="54" t="s">
        <v>182</v>
      </c>
      <c r="C205" s="54" t="s">
        <v>182</v>
      </c>
      <c r="D205" s="54" t="s">
        <v>345</v>
      </c>
      <c r="E205" s="54" t="s">
        <v>287</v>
      </c>
      <c r="F205" s="160"/>
      <c r="G205" s="160"/>
    </row>
    <row r="206" spans="1:7" ht="15.75" hidden="1">
      <c r="A206" s="23" t="s">
        <v>298</v>
      </c>
      <c r="B206" s="54" t="s">
        <v>182</v>
      </c>
      <c r="C206" s="54" t="s">
        <v>182</v>
      </c>
      <c r="D206" s="54" t="s">
        <v>345</v>
      </c>
      <c r="E206" s="54" t="s">
        <v>297</v>
      </c>
      <c r="F206" s="85">
        <f>F207</f>
        <v>0</v>
      </c>
      <c r="G206" s="85">
        <f>G207</f>
        <v>0</v>
      </c>
    </row>
    <row r="207" spans="1:7" ht="15.75" hidden="1">
      <c r="A207" s="23" t="s">
        <v>306</v>
      </c>
      <c r="B207" s="54" t="s">
        <v>182</v>
      </c>
      <c r="C207" s="54" t="s">
        <v>182</v>
      </c>
      <c r="D207" s="54" t="s">
        <v>345</v>
      </c>
      <c r="E207" s="49">
        <v>850</v>
      </c>
      <c r="F207" s="85"/>
      <c r="G207" s="85"/>
    </row>
    <row r="208" spans="1:7" ht="15.75" hidden="1">
      <c r="A208" s="27" t="s">
        <v>523</v>
      </c>
      <c r="B208" s="166"/>
      <c r="C208" s="166"/>
      <c r="D208" s="166"/>
      <c r="E208" s="166"/>
      <c r="F208" s="138">
        <f>F209+F220+F251+F255+F268</f>
        <v>0</v>
      </c>
      <c r="G208" s="138">
        <f>G209+G220+G251+G255+G268</f>
        <v>0</v>
      </c>
    </row>
    <row r="209" spans="1:7" ht="15.75" hidden="1">
      <c r="A209" s="26" t="s">
        <v>217</v>
      </c>
      <c r="B209" s="167" t="s">
        <v>174</v>
      </c>
      <c r="C209" s="167" t="s">
        <v>172</v>
      </c>
      <c r="D209" s="167"/>
      <c r="E209" s="167"/>
      <c r="F209" s="168">
        <f>F210+F214+F217</f>
        <v>0</v>
      </c>
      <c r="G209" s="168">
        <f>G210+G214+G217</f>
        <v>0</v>
      </c>
    </row>
    <row r="210" spans="1:7" ht="47.25" hidden="1">
      <c r="A210" s="37" t="s">
        <v>448</v>
      </c>
      <c r="B210" s="55" t="s">
        <v>174</v>
      </c>
      <c r="C210" s="55" t="s">
        <v>172</v>
      </c>
      <c r="D210" s="55" t="s">
        <v>340</v>
      </c>
      <c r="E210" s="55"/>
      <c r="F210" s="86">
        <f aca="true" t="shared" si="14" ref="F210:G212">F211</f>
        <v>0</v>
      </c>
      <c r="G210" s="86">
        <f t="shared" si="14"/>
        <v>0</v>
      </c>
    </row>
    <row r="211" spans="1:7" ht="47.25" hidden="1">
      <c r="A211" s="10" t="s">
        <v>359</v>
      </c>
      <c r="B211" s="54" t="s">
        <v>174</v>
      </c>
      <c r="C211" s="54" t="s">
        <v>172</v>
      </c>
      <c r="D211" s="54" t="s">
        <v>341</v>
      </c>
      <c r="E211" s="54"/>
      <c r="F211" s="85">
        <f t="shared" si="14"/>
        <v>0</v>
      </c>
      <c r="G211" s="85">
        <f t="shared" si="14"/>
        <v>0</v>
      </c>
    </row>
    <row r="212" spans="1:7" ht="47.25" hidden="1">
      <c r="A212" s="23" t="s">
        <v>302</v>
      </c>
      <c r="B212" s="54" t="s">
        <v>174</v>
      </c>
      <c r="C212" s="54" t="s">
        <v>172</v>
      </c>
      <c r="D212" s="54" t="s">
        <v>341</v>
      </c>
      <c r="E212" s="54" t="s">
        <v>299</v>
      </c>
      <c r="F212" s="85">
        <f t="shared" si="14"/>
        <v>0</v>
      </c>
      <c r="G212" s="85">
        <f t="shared" si="14"/>
        <v>0</v>
      </c>
    </row>
    <row r="213" spans="1:7" ht="15.75" hidden="1">
      <c r="A213" s="23" t="s">
        <v>303</v>
      </c>
      <c r="B213" s="54" t="s">
        <v>174</v>
      </c>
      <c r="C213" s="54" t="s">
        <v>172</v>
      </c>
      <c r="D213" s="54" t="s">
        <v>341</v>
      </c>
      <c r="E213" s="54" t="s">
        <v>300</v>
      </c>
      <c r="F213" s="85"/>
      <c r="G213" s="85"/>
    </row>
    <row r="214" spans="1:7" ht="31.5" hidden="1">
      <c r="A214" s="10" t="s">
        <v>244</v>
      </c>
      <c r="B214" s="54" t="s">
        <v>174</v>
      </c>
      <c r="C214" s="54" t="s">
        <v>172</v>
      </c>
      <c r="D214" s="54" t="s">
        <v>416</v>
      </c>
      <c r="E214" s="54"/>
      <c r="F214" s="160">
        <f>F215</f>
        <v>0</v>
      </c>
      <c r="G214" s="160">
        <f>G215</f>
        <v>0</v>
      </c>
    </row>
    <row r="215" spans="1:7" ht="47.25" hidden="1">
      <c r="A215" s="10" t="s">
        <v>302</v>
      </c>
      <c r="B215" s="54" t="s">
        <v>174</v>
      </c>
      <c r="C215" s="54" t="s">
        <v>172</v>
      </c>
      <c r="D215" s="54" t="s">
        <v>280</v>
      </c>
      <c r="E215" s="54" t="s">
        <v>299</v>
      </c>
      <c r="F215" s="160">
        <f>F216</f>
        <v>0</v>
      </c>
      <c r="G215" s="160">
        <f>G216</f>
        <v>0</v>
      </c>
    </row>
    <row r="216" spans="1:7" ht="15.75" hidden="1">
      <c r="A216" s="10" t="s">
        <v>303</v>
      </c>
      <c r="B216" s="54" t="s">
        <v>174</v>
      </c>
      <c r="C216" s="54" t="s">
        <v>172</v>
      </c>
      <c r="D216" s="54" t="s">
        <v>280</v>
      </c>
      <c r="E216" s="54" t="s">
        <v>300</v>
      </c>
      <c r="F216" s="160"/>
      <c r="G216" s="160"/>
    </row>
    <row r="217" spans="1:7" ht="47.25" hidden="1">
      <c r="A217" s="9" t="s">
        <v>538</v>
      </c>
      <c r="B217" s="54" t="s">
        <v>174</v>
      </c>
      <c r="C217" s="54" t="s">
        <v>172</v>
      </c>
      <c r="D217" s="54" t="s">
        <v>416</v>
      </c>
      <c r="E217" s="54"/>
      <c r="F217" s="160">
        <f>F218</f>
        <v>0</v>
      </c>
      <c r="G217" s="160">
        <f>G218</f>
        <v>0</v>
      </c>
    </row>
    <row r="218" spans="1:7" ht="47.25" hidden="1">
      <c r="A218" s="10" t="s">
        <v>302</v>
      </c>
      <c r="B218" s="54" t="s">
        <v>174</v>
      </c>
      <c r="C218" s="54" t="s">
        <v>172</v>
      </c>
      <c r="D218" s="54" t="s">
        <v>280</v>
      </c>
      <c r="E218" s="54" t="s">
        <v>299</v>
      </c>
      <c r="F218" s="160">
        <f>F219</f>
        <v>0</v>
      </c>
      <c r="G218" s="160">
        <f>G219</f>
        <v>0</v>
      </c>
    </row>
    <row r="219" spans="1:7" ht="15.75" hidden="1">
      <c r="A219" s="10" t="s">
        <v>303</v>
      </c>
      <c r="B219" s="54" t="s">
        <v>174</v>
      </c>
      <c r="C219" s="54" t="s">
        <v>172</v>
      </c>
      <c r="D219" s="54" t="s">
        <v>280</v>
      </c>
      <c r="E219" s="54" t="s">
        <v>300</v>
      </c>
      <c r="F219" s="160"/>
      <c r="G219" s="160"/>
    </row>
    <row r="220" spans="1:7" s="28" customFormat="1" ht="15.75" hidden="1">
      <c r="A220" s="106" t="s">
        <v>241</v>
      </c>
      <c r="B220" s="159" t="s">
        <v>174</v>
      </c>
      <c r="C220" s="159" t="s">
        <v>173</v>
      </c>
      <c r="D220" s="159"/>
      <c r="E220" s="159"/>
      <c r="F220" s="139">
        <f>F221+F229+F232+F236+F240+F244+F248</f>
        <v>0</v>
      </c>
      <c r="G220" s="139">
        <f>G221+G229+G232+G236+G240+G244+G248</f>
        <v>0</v>
      </c>
    </row>
    <row r="221" spans="1:7" ht="47.25" hidden="1">
      <c r="A221" s="36" t="s">
        <v>448</v>
      </c>
      <c r="B221" s="55" t="s">
        <v>174</v>
      </c>
      <c r="C221" s="55" t="s">
        <v>173</v>
      </c>
      <c r="D221" s="55" t="s">
        <v>340</v>
      </c>
      <c r="E221" s="55"/>
      <c r="F221" s="86">
        <f>F222+F226</f>
        <v>0</v>
      </c>
      <c r="G221" s="86">
        <f>G222+G226</f>
        <v>0</v>
      </c>
    </row>
    <row r="222" spans="1:7" ht="47.25" hidden="1">
      <c r="A222" s="10" t="s">
        <v>360</v>
      </c>
      <c r="B222" s="54" t="s">
        <v>174</v>
      </c>
      <c r="C222" s="54" t="s">
        <v>173</v>
      </c>
      <c r="D222" s="54" t="s">
        <v>356</v>
      </c>
      <c r="E222" s="54"/>
      <c r="F222" s="85">
        <f>F223</f>
        <v>0</v>
      </c>
      <c r="G222" s="85">
        <f>G223</f>
        <v>0</v>
      </c>
    </row>
    <row r="223" spans="1:7" ht="47.25" hidden="1">
      <c r="A223" s="23" t="s">
        <v>302</v>
      </c>
      <c r="B223" s="54" t="s">
        <v>174</v>
      </c>
      <c r="C223" s="54" t="s">
        <v>173</v>
      </c>
      <c r="D223" s="54" t="s">
        <v>356</v>
      </c>
      <c r="E223" s="54" t="s">
        <v>299</v>
      </c>
      <c r="F223" s="85">
        <f>F224+F225</f>
        <v>0</v>
      </c>
      <c r="G223" s="85">
        <f>G224+G225</f>
        <v>0</v>
      </c>
    </row>
    <row r="224" spans="1:7" ht="15.75" hidden="1">
      <c r="A224" s="23" t="s">
        <v>303</v>
      </c>
      <c r="B224" s="54" t="s">
        <v>174</v>
      </c>
      <c r="C224" s="54" t="s">
        <v>173</v>
      </c>
      <c r="D224" s="54" t="s">
        <v>356</v>
      </c>
      <c r="E224" s="54" t="s">
        <v>300</v>
      </c>
      <c r="F224" s="85"/>
      <c r="G224" s="85"/>
    </row>
    <row r="225" spans="1:7" ht="15.75" hidden="1">
      <c r="A225" s="23" t="s">
        <v>321</v>
      </c>
      <c r="B225" s="54" t="s">
        <v>174</v>
      </c>
      <c r="C225" s="54" t="s">
        <v>173</v>
      </c>
      <c r="D225" s="54" t="s">
        <v>356</v>
      </c>
      <c r="E225" s="54" t="s">
        <v>320</v>
      </c>
      <c r="F225" s="85"/>
      <c r="G225" s="85"/>
    </row>
    <row r="226" spans="1:7" ht="47.25" hidden="1">
      <c r="A226" s="10" t="s">
        <v>361</v>
      </c>
      <c r="B226" s="54" t="s">
        <v>174</v>
      </c>
      <c r="C226" s="54" t="s">
        <v>173</v>
      </c>
      <c r="D226" s="54" t="s">
        <v>357</v>
      </c>
      <c r="E226" s="54"/>
      <c r="F226" s="85">
        <f>F227</f>
        <v>0</v>
      </c>
      <c r="G226" s="85">
        <f>G227</f>
        <v>0</v>
      </c>
    </row>
    <row r="227" spans="1:7" ht="47.25" hidden="1">
      <c r="A227" s="23" t="s">
        <v>302</v>
      </c>
      <c r="B227" s="54" t="s">
        <v>174</v>
      </c>
      <c r="C227" s="54" t="s">
        <v>173</v>
      </c>
      <c r="D227" s="54" t="s">
        <v>357</v>
      </c>
      <c r="E227" s="54" t="s">
        <v>299</v>
      </c>
      <c r="F227" s="85">
        <f>F228</f>
        <v>0</v>
      </c>
      <c r="G227" s="85">
        <f>G228</f>
        <v>0</v>
      </c>
    </row>
    <row r="228" spans="1:7" ht="15.75" hidden="1">
      <c r="A228" s="23" t="s">
        <v>303</v>
      </c>
      <c r="B228" s="54" t="s">
        <v>174</v>
      </c>
      <c r="C228" s="54" t="s">
        <v>173</v>
      </c>
      <c r="D228" s="54" t="s">
        <v>357</v>
      </c>
      <c r="E228" s="54" t="s">
        <v>300</v>
      </c>
      <c r="F228" s="85"/>
      <c r="G228" s="85"/>
    </row>
    <row r="229" spans="1:7" ht="47.25" hidden="1">
      <c r="A229" s="10" t="s">
        <v>414</v>
      </c>
      <c r="B229" s="54" t="s">
        <v>174</v>
      </c>
      <c r="C229" s="54" t="s">
        <v>173</v>
      </c>
      <c r="D229" s="54" t="s">
        <v>416</v>
      </c>
      <c r="E229" s="54"/>
      <c r="F229" s="85">
        <f>F230</f>
        <v>0</v>
      </c>
      <c r="G229" s="85">
        <f>G230</f>
        <v>0</v>
      </c>
    </row>
    <row r="230" spans="1:7" ht="47.25" hidden="1">
      <c r="A230" s="10" t="s">
        <v>302</v>
      </c>
      <c r="B230" s="54" t="s">
        <v>174</v>
      </c>
      <c r="C230" s="54" t="s">
        <v>173</v>
      </c>
      <c r="D230" s="54" t="s">
        <v>280</v>
      </c>
      <c r="E230" s="54" t="s">
        <v>299</v>
      </c>
      <c r="F230" s="85">
        <f>F231</f>
        <v>0</v>
      </c>
      <c r="G230" s="85">
        <f>G231</f>
        <v>0</v>
      </c>
    </row>
    <row r="231" spans="1:7" ht="15.75" hidden="1">
      <c r="A231" s="10" t="s">
        <v>303</v>
      </c>
      <c r="B231" s="54" t="s">
        <v>174</v>
      </c>
      <c r="C231" s="54" t="s">
        <v>173</v>
      </c>
      <c r="D231" s="54" t="s">
        <v>280</v>
      </c>
      <c r="E231" s="54" t="s">
        <v>300</v>
      </c>
      <c r="F231" s="85"/>
      <c r="G231" s="85"/>
    </row>
    <row r="232" spans="1:7" ht="31.5" hidden="1">
      <c r="A232" s="10" t="s">
        <v>239</v>
      </c>
      <c r="B232" s="54" t="s">
        <v>174</v>
      </c>
      <c r="C232" s="54" t="s">
        <v>173</v>
      </c>
      <c r="D232" s="54" t="s">
        <v>416</v>
      </c>
      <c r="E232" s="54"/>
      <c r="F232" s="85">
        <f>F233</f>
        <v>0</v>
      </c>
      <c r="G232" s="85">
        <f>G233</f>
        <v>0</v>
      </c>
    </row>
    <row r="233" spans="1:7" ht="47.25" hidden="1">
      <c r="A233" s="10" t="s">
        <v>302</v>
      </c>
      <c r="B233" s="54" t="s">
        <v>174</v>
      </c>
      <c r="C233" s="54" t="s">
        <v>173</v>
      </c>
      <c r="D233" s="54" t="s">
        <v>280</v>
      </c>
      <c r="E233" s="54" t="s">
        <v>299</v>
      </c>
      <c r="F233" s="85">
        <f>F234+F235</f>
        <v>0</v>
      </c>
      <c r="G233" s="85">
        <f>G234+G235</f>
        <v>0</v>
      </c>
    </row>
    <row r="234" spans="1:7" ht="15.75" hidden="1">
      <c r="A234" s="10" t="s">
        <v>303</v>
      </c>
      <c r="B234" s="54" t="s">
        <v>174</v>
      </c>
      <c r="C234" s="54" t="s">
        <v>173</v>
      </c>
      <c r="D234" s="54" t="s">
        <v>280</v>
      </c>
      <c r="E234" s="54" t="s">
        <v>300</v>
      </c>
      <c r="F234" s="85"/>
      <c r="G234" s="85"/>
    </row>
    <row r="235" spans="1:7" ht="15.75" hidden="1">
      <c r="A235" s="10" t="s">
        <v>321</v>
      </c>
      <c r="B235" s="54" t="s">
        <v>174</v>
      </c>
      <c r="C235" s="54" t="s">
        <v>173</v>
      </c>
      <c r="D235" s="54" t="s">
        <v>280</v>
      </c>
      <c r="E235" s="54" t="s">
        <v>320</v>
      </c>
      <c r="F235" s="85"/>
      <c r="G235" s="85"/>
    </row>
    <row r="236" spans="1:7" ht="47.25" hidden="1">
      <c r="A236" s="10" t="s">
        <v>265</v>
      </c>
      <c r="B236" s="54" t="s">
        <v>174</v>
      </c>
      <c r="C236" s="54" t="s">
        <v>173</v>
      </c>
      <c r="D236" s="54" t="s">
        <v>416</v>
      </c>
      <c r="E236" s="54" t="s">
        <v>171</v>
      </c>
      <c r="F236" s="85">
        <f>F237</f>
        <v>0</v>
      </c>
      <c r="G236" s="85">
        <f>G237</f>
        <v>0</v>
      </c>
    </row>
    <row r="237" spans="1:7" ht="47.25" hidden="1">
      <c r="A237" s="10" t="s">
        <v>302</v>
      </c>
      <c r="B237" s="54" t="s">
        <v>174</v>
      </c>
      <c r="C237" s="54" t="s">
        <v>173</v>
      </c>
      <c r="D237" s="54" t="s">
        <v>280</v>
      </c>
      <c r="E237" s="54" t="s">
        <v>299</v>
      </c>
      <c r="F237" s="85">
        <f>F238+F239</f>
        <v>0</v>
      </c>
      <c r="G237" s="85">
        <f>G238+G239</f>
        <v>0</v>
      </c>
    </row>
    <row r="238" spans="1:7" ht="15.75" hidden="1">
      <c r="A238" s="10" t="s">
        <v>303</v>
      </c>
      <c r="B238" s="54" t="s">
        <v>174</v>
      </c>
      <c r="C238" s="54" t="s">
        <v>173</v>
      </c>
      <c r="D238" s="54" t="s">
        <v>280</v>
      </c>
      <c r="E238" s="54" t="s">
        <v>300</v>
      </c>
      <c r="F238" s="85"/>
      <c r="G238" s="85"/>
    </row>
    <row r="239" spans="1:7" ht="15.75" hidden="1">
      <c r="A239" s="10" t="s">
        <v>321</v>
      </c>
      <c r="B239" s="54" t="s">
        <v>174</v>
      </c>
      <c r="C239" s="54" t="s">
        <v>173</v>
      </c>
      <c r="D239" s="54" t="s">
        <v>280</v>
      </c>
      <c r="E239" s="54" t="s">
        <v>320</v>
      </c>
      <c r="F239" s="85"/>
      <c r="G239" s="85"/>
    </row>
    <row r="240" spans="1:7" ht="31.5" hidden="1">
      <c r="A240" s="10" t="s">
        <v>266</v>
      </c>
      <c r="B240" s="54" t="s">
        <v>174</v>
      </c>
      <c r="C240" s="54" t="s">
        <v>173</v>
      </c>
      <c r="D240" s="54" t="s">
        <v>416</v>
      </c>
      <c r="E240" s="54"/>
      <c r="F240" s="85">
        <f>F241</f>
        <v>0</v>
      </c>
      <c r="G240" s="85">
        <f>G241</f>
        <v>0</v>
      </c>
    </row>
    <row r="241" spans="1:7" ht="47.25" hidden="1">
      <c r="A241" s="10" t="s">
        <v>302</v>
      </c>
      <c r="B241" s="54" t="s">
        <v>174</v>
      </c>
      <c r="C241" s="54" t="s">
        <v>173</v>
      </c>
      <c r="D241" s="54" t="s">
        <v>280</v>
      </c>
      <c r="E241" s="54" t="s">
        <v>299</v>
      </c>
      <c r="F241" s="85">
        <f>F242+F243</f>
        <v>0</v>
      </c>
      <c r="G241" s="85">
        <f>G242+G243</f>
        <v>0</v>
      </c>
    </row>
    <row r="242" spans="1:7" ht="15.75" hidden="1">
      <c r="A242" s="10" t="s">
        <v>303</v>
      </c>
      <c r="B242" s="54" t="s">
        <v>174</v>
      </c>
      <c r="C242" s="54" t="s">
        <v>173</v>
      </c>
      <c r="D242" s="54" t="s">
        <v>280</v>
      </c>
      <c r="E242" s="54" t="s">
        <v>300</v>
      </c>
      <c r="F242" s="85"/>
      <c r="G242" s="85"/>
    </row>
    <row r="243" spans="1:7" ht="15.75" hidden="1">
      <c r="A243" s="10" t="s">
        <v>321</v>
      </c>
      <c r="B243" s="54" t="s">
        <v>174</v>
      </c>
      <c r="C243" s="54" t="s">
        <v>173</v>
      </c>
      <c r="D243" s="54" t="s">
        <v>280</v>
      </c>
      <c r="E243" s="54" t="s">
        <v>320</v>
      </c>
      <c r="F243" s="85"/>
      <c r="G243" s="85"/>
    </row>
    <row r="244" spans="1:7" ht="63" hidden="1">
      <c r="A244" s="10" t="s">
        <v>267</v>
      </c>
      <c r="B244" s="54" t="s">
        <v>174</v>
      </c>
      <c r="C244" s="54" t="s">
        <v>173</v>
      </c>
      <c r="D244" s="54" t="s">
        <v>416</v>
      </c>
      <c r="E244" s="54"/>
      <c r="F244" s="85">
        <f>F245</f>
        <v>0</v>
      </c>
      <c r="G244" s="85">
        <f>G245</f>
        <v>0</v>
      </c>
    </row>
    <row r="245" spans="1:7" ht="47.25" hidden="1">
      <c r="A245" s="10" t="s">
        <v>302</v>
      </c>
      <c r="B245" s="54" t="s">
        <v>174</v>
      </c>
      <c r="C245" s="54" t="s">
        <v>173</v>
      </c>
      <c r="D245" s="54" t="s">
        <v>280</v>
      </c>
      <c r="E245" s="54" t="s">
        <v>299</v>
      </c>
      <c r="F245" s="85">
        <f>F246+F247</f>
        <v>0</v>
      </c>
      <c r="G245" s="85">
        <f>G246+G247</f>
        <v>0</v>
      </c>
    </row>
    <row r="246" spans="1:7" ht="15.75" hidden="1">
      <c r="A246" s="10" t="s">
        <v>303</v>
      </c>
      <c r="B246" s="54" t="s">
        <v>174</v>
      </c>
      <c r="C246" s="54" t="s">
        <v>173</v>
      </c>
      <c r="D246" s="54" t="s">
        <v>280</v>
      </c>
      <c r="E246" s="54" t="s">
        <v>300</v>
      </c>
      <c r="F246" s="85"/>
      <c r="G246" s="85"/>
    </row>
    <row r="247" spans="1:7" ht="15.75" hidden="1">
      <c r="A247" s="10" t="s">
        <v>321</v>
      </c>
      <c r="B247" s="54" t="s">
        <v>174</v>
      </c>
      <c r="C247" s="54" t="s">
        <v>173</v>
      </c>
      <c r="D247" s="54" t="s">
        <v>280</v>
      </c>
      <c r="E247" s="54" t="s">
        <v>320</v>
      </c>
      <c r="F247" s="85"/>
      <c r="G247" s="85"/>
    </row>
    <row r="248" spans="1:7" ht="94.5" hidden="1">
      <c r="A248" s="10" t="s">
        <v>415</v>
      </c>
      <c r="B248" s="54" t="s">
        <v>174</v>
      </c>
      <c r="C248" s="54" t="s">
        <v>173</v>
      </c>
      <c r="D248" s="54" t="s">
        <v>416</v>
      </c>
      <c r="E248" s="54"/>
      <c r="F248" s="85">
        <f>F249</f>
        <v>0</v>
      </c>
      <c r="G248" s="85">
        <f>G249</f>
        <v>0</v>
      </c>
    </row>
    <row r="249" spans="1:7" ht="47.25" hidden="1">
      <c r="A249" s="10" t="s">
        <v>302</v>
      </c>
      <c r="B249" s="54" t="s">
        <v>174</v>
      </c>
      <c r="C249" s="54" t="s">
        <v>173</v>
      </c>
      <c r="D249" s="54" t="s">
        <v>280</v>
      </c>
      <c r="E249" s="54" t="s">
        <v>299</v>
      </c>
      <c r="F249" s="85">
        <f>F250</f>
        <v>0</v>
      </c>
      <c r="G249" s="85">
        <f>G250</f>
        <v>0</v>
      </c>
    </row>
    <row r="250" spans="1:7" ht="15.75" hidden="1">
      <c r="A250" s="10" t="s">
        <v>303</v>
      </c>
      <c r="B250" s="54" t="s">
        <v>174</v>
      </c>
      <c r="C250" s="54" t="s">
        <v>173</v>
      </c>
      <c r="D250" s="54" t="s">
        <v>280</v>
      </c>
      <c r="E250" s="54" t="s">
        <v>300</v>
      </c>
      <c r="F250" s="85"/>
      <c r="G250" s="85"/>
    </row>
    <row r="251" spans="1:7" s="28" customFormat="1" ht="47.25" hidden="1">
      <c r="A251" s="106" t="s">
        <v>242</v>
      </c>
      <c r="B251" s="159" t="s">
        <v>174</v>
      </c>
      <c r="C251" s="159" t="s">
        <v>182</v>
      </c>
      <c r="D251" s="159"/>
      <c r="E251" s="159"/>
      <c r="F251" s="139">
        <f aca="true" t="shared" si="15" ref="F251:G253">F252</f>
        <v>0</v>
      </c>
      <c r="G251" s="139">
        <f t="shared" si="15"/>
        <v>0</v>
      </c>
    </row>
    <row r="252" spans="1:7" ht="63" hidden="1">
      <c r="A252" s="10" t="s">
        <v>232</v>
      </c>
      <c r="B252" s="54" t="s">
        <v>174</v>
      </c>
      <c r="C252" s="54" t="s">
        <v>182</v>
      </c>
      <c r="D252" s="54" t="s">
        <v>416</v>
      </c>
      <c r="E252" s="54"/>
      <c r="F252" s="85">
        <f t="shared" si="15"/>
        <v>0</v>
      </c>
      <c r="G252" s="85">
        <f t="shared" si="15"/>
        <v>0</v>
      </c>
    </row>
    <row r="253" spans="1:7" ht="31.5" hidden="1">
      <c r="A253" s="10" t="s">
        <v>292</v>
      </c>
      <c r="B253" s="54" t="s">
        <v>174</v>
      </c>
      <c r="C253" s="54" t="s">
        <v>182</v>
      </c>
      <c r="D253" s="54" t="s">
        <v>280</v>
      </c>
      <c r="E253" s="54" t="s">
        <v>290</v>
      </c>
      <c r="F253" s="85">
        <f t="shared" si="15"/>
        <v>0</v>
      </c>
      <c r="G253" s="85">
        <f t="shared" si="15"/>
        <v>0</v>
      </c>
    </row>
    <row r="254" spans="1:7" ht="47.25" hidden="1">
      <c r="A254" s="10" t="s">
        <v>293</v>
      </c>
      <c r="B254" s="54" t="s">
        <v>174</v>
      </c>
      <c r="C254" s="54" t="s">
        <v>182</v>
      </c>
      <c r="D254" s="54" t="s">
        <v>280</v>
      </c>
      <c r="E254" s="54" t="s">
        <v>291</v>
      </c>
      <c r="F254" s="85"/>
      <c r="G254" s="85"/>
    </row>
    <row r="255" spans="1:7" ht="15.75" hidden="1">
      <c r="A255" s="106" t="s">
        <v>194</v>
      </c>
      <c r="B255" s="167" t="s">
        <v>174</v>
      </c>
      <c r="C255" s="167" t="s">
        <v>174</v>
      </c>
      <c r="D255" s="167"/>
      <c r="E255" s="167"/>
      <c r="F255" s="168">
        <f>F256+F260</f>
        <v>0</v>
      </c>
      <c r="G255" s="168">
        <f>G256+G260</f>
        <v>0</v>
      </c>
    </row>
    <row r="256" spans="1:7" ht="31.5" hidden="1">
      <c r="A256" s="5" t="s">
        <v>283</v>
      </c>
      <c r="B256" s="55" t="s">
        <v>174</v>
      </c>
      <c r="C256" s="55" t="s">
        <v>174</v>
      </c>
      <c r="D256" s="55" t="s">
        <v>276</v>
      </c>
      <c r="E256" s="55"/>
      <c r="F256" s="86">
        <f aca="true" t="shared" si="16" ref="F256:G258">F257</f>
        <v>0</v>
      </c>
      <c r="G256" s="86">
        <f t="shared" si="16"/>
        <v>0</v>
      </c>
    </row>
    <row r="257" spans="1:7" ht="31.5" hidden="1">
      <c r="A257" s="3" t="s">
        <v>407</v>
      </c>
      <c r="B257" s="54" t="s">
        <v>174</v>
      </c>
      <c r="C257" s="54" t="s">
        <v>174</v>
      </c>
      <c r="D257" s="54" t="s">
        <v>412</v>
      </c>
      <c r="E257" s="54"/>
      <c r="F257" s="85">
        <f t="shared" si="16"/>
        <v>0</v>
      </c>
      <c r="G257" s="85">
        <f t="shared" si="16"/>
        <v>0</v>
      </c>
    </row>
    <row r="258" spans="1:7" ht="31.5" hidden="1">
      <c r="A258" s="23" t="s">
        <v>292</v>
      </c>
      <c r="B258" s="54" t="s">
        <v>174</v>
      </c>
      <c r="C258" s="54" t="s">
        <v>174</v>
      </c>
      <c r="D258" s="54" t="s">
        <v>412</v>
      </c>
      <c r="E258" s="54" t="s">
        <v>290</v>
      </c>
      <c r="F258" s="85">
        <f t="shared" si="16"/>
        <v>0</v>
      </c>
      <c r="G258" s="85">
        <f t="shared" si="16"/>
        <v>0</v>
      </c>
    </row>
    <row r="259" spans="1:7" ht="47.25" hidden="1">
      <c r="A259" s="23" t="s">
        <v>293</v>
      </c>
      <c r="B259" s="54" t="s">
        <v>174</v>
      </c>
      <c r="C259" s="54" t="s">
        <v>174</v>
      </c>
      <c r="D259" s="54" t="s">
        <v>412</v>
      </c>
      <c r="E259" s="54" t="s">
        <v>291</v>
      </c>
      <c r="F259" s="85"/>
      <c r="G259" s="85"/>
    </row>
    <row r="260" spans="1:7" ht="31.5" hidden="1">
      <c r="A260" s="10" t="s">
        <v>223</v>
      </c>
      <c r="B260" s="54" t="s">
        <v>174</v>
      </c>
      <c r="C260" s="54" t="s">
        <v>174</v>
      </c>
      <c r="D260" s="54" t="s">
        <v>416</v>
      </c>
      <c r="E260" s="54"/>
      <c r="F260" s="85">
        <f>F261+F265</f>
        <v>0</v>
      </c>
      <c r="G260" s="85">
        <f>G261+G265</f>
        <v>0</v>
      </c>
    </row>
    <row r="261" spans="1:7" ht="15.75" hidden="1">
      <c r="A261" s="10" t="s">
        <v>218</v>
      </c>
      <c r="B261" s="54" t="s">
        <v>174</v>
      </c>
      <c r="C261" s="54" t="s">
        <v>174</v>
      </c>
      <c r="D261" s="54" t="s">
        <v>416</v>
      </c>
      <c r="E261" s="54"/>
      <c r="F261" s="85">
        <f aca="true" t="shared" si="17" ref="F261:G263">F262</f>
        <v>0</v>
      </c>
      <c r="G261" s="85">
        <f t="shared" si="17"/>
        <v>0</v>
      </c>
    </row>
    <row r="262" spans="1:7" ht="31.5" hidden="1">
      <c r="A262" s="10" t="s">
        <v>246</v>
      </c>
      <c r="B262" s="54" t="s">
        <v>174</v>
      </c>
      <c r="C262" s="54" t="s">
        <v>174</v>
      </c>
      <c r="D262" s="54" t="s">
        <v>280</v>
      </c>
      <c r="E262" s="54"/>
      <c r="F262" s="85">
        <f t="shared" si="17"/>
        <v>0</v>
      </c>
      <c r="G262" s="85">
        <f t="shared" si="17"/>
        <v>0</v>
      </c>
    </row>
    <row r="263" spans="1:7" ht="47.25" hidden="1">
      <c r="A263" s="10" t="s">
        <v>302</v>
      </c>
      <c r="B263" s="54" t="s">
        <v>174</v>
      </c>
      <c r="C263" s="54" t="s">
        <v>174</v>
      </c>
      <c r="D263" s="54" t="s">
        <v>280</v>
      </c>
      <c r="E263" s="54" t="s">
        <v>299</v>
      </c>
      <c r="F263" s="85">
        <f t="shared" si="17"/>
        <v>0</v>
      </c>
      <c r="G263" s="85">
        <f t="shared" si="17"/>
        <v>0</v>
      </c>
    </row>
    <row r="264" spans="1:7" ht="15.75" hidden="1">
      <c r="A264" s="10" t="s">
        <v>303</v>
      </c>
      <c r="B264" s="54" t="s">
        <v>174</v>
      </c>
      <c r="C264" s="54" t="s">
        <v>174</v>
      </c>
      <c r="D264" s="54" t="s">
        <v>280</v>
      </c>
      <c r="E264" s="54" t="s">
        <v>300</v>
      </c>
      <c r="F264" s="85"/>
      <c r="G264" s="85"/>
    </row>
    <row r="265" spans="1:7" ht="15.75" hidden="1">
      <c r="A265" s="10" t="s">
        <v>218</v>
      </c>
      <c r="B265" s="54" t="s">
        <v>174</v>
      </c>
      <c r="C265" s="54" t="s">
        <v>174</v>
      </c>
      <c r="D265" s="54" t="s">
        <v>416</v>
      </c>
      <c r="E265" s="54"/>
      <c r="F265" s="85">
        <f>F266</f>
        <v>0</v>
      </c>
      <c r="G265" s="85">
        <f>G266</f>
        <v>0</v>
      </c>
    </row>
    <row r="266" spans="1:7" ht="47.25" hidden="1">
      <c r="A266" s="10" t="s">
        <v>302</v>
      </c>
      <c r="B266" s="54" t="s">
        <v>174</v>
      </c>
      <c r="C266" s="54" t="s">
        <v>174</v>
      </c>
      <c r="D266" s="54" t="s">
        <v>280</v>
      </c>
      <c r="E266" s="54" t="s">
        <v>299</v>
      </c>
      <c r="F266" s="85">
        <f>F267</f>
        <v>0</v>
      </c>
      <c r="G266" s="85">
        <f>G267</f>
        <v>0</v>
      </c>
    </row>
    <row r="267" spans="1:7" ht="15.75" hidden="1">
      <c r="A267" s="23" t="s">
        <v>303</v>
      </c>
      <c r="B267" s="54" t="s">
        <v>174</v>
      </c>
      <c r="C267" s="54" t="s">
        <v>174</v>
      </c>
      <c r="D267" s="54" t="s">
        <v>280</v>
      </c>
      <c r="E267" s="54" t="s">
        <v>300</v>
      </c>
      <c r="F267" s="85"/>
      <c r="G267" s="85"/>
    </row>
    <row r="268" spans="1:7" s="28" customFormat="1" ht="15.75" hidden="1">
      <c r="A268" s="106" t="s">
        <v>219</v>
      </c>
      <c r="B268" s="159" t="s">
        <v>174</v>
      </c>
      <c r="C268" s="159" t="s">
        <v>176</v>
      </c>
      <c r="D268" s="159"/>
      <c r="E268" s="159"/>
      <c r="F268" s="139">
        <f>F272+F276+F287+F269</f>
        <v>0</v>
      </c>
      <c r="G268" s="139">
        <f>G272+G276+G287+G269</f>
        <v>0</v>
      </c>
    </row>
    <row r="269" spans="1:7" ht="15.75" hidden="1">
      <c r="A269" s="7" t="s">
        <v>393</v>
      </c>
      <c r="B269" s="55" t="s">
        <v>174</v>
      </c>
      <c r="C269" s="55" t="s">
        <v>176</v>
      </c>
      <c r="D269" s="53" t="s">
        <v>396</v>
      </c>
      <c r="E269" s="55"/>
      <c r="F269" s="86">
        <f>F270</f>
        <v>0</v>
      </c>
      <c r="G269" s="86">
        <f>G270</f>
        <v>0</v>
      </c>
    </row>
    <row r="270" spans="1:7" ht="31.5" hidden="1">
      <c r="A270" s="23" t="s">
        <v>292</v>
      </c>
      <c r="B270" s="54" t="s">
        <v>174</v>
      </c>
      <c r="C270" s="54" t="s">
        <v>176</v>
      </c>
      <c r="D270" s="52" t="s">
        <v>454</v>
      </c>
      <c r="E270" s="54" t="s">
        <v>290</v>
      </c>
      <c r="F270" s="85">
        <f>F271</f>
        <v>0</v>
      </c>
      <c r="G270" s="85">
        <f>G271</f>
        <v>0</v>
      </c>
    </row>
    <row r="271" spans="1:7" ht="47.25" hidden="1">
      <c r="A271" s="23" t="s">
        <v>293</v>
      </c>
      <c r="B271" s="54" t="s">
        <v>174</v>
      </c>
      <c r="C271" s="54" t="s">
        <v>176</v>
      </c>
      <c r="D271" s="52" t="s">
        <v>454</v>
      </c>
      <c r="E271" s="54" t="s">
        <v>291</v>
      </c>
      <c r="F271" s="85"/>
      <c r="G271" s="85"/>
    </row>
    <row r="272" spans="1:7" ht="47.25" hidden="1">
      <c r="A272" s="7" t="s">
        <v>278</v>
      </c>
      <c r="B272" s="55" t="s">
        <v>174</v>
      </c>
      <c r="C272" s="55" t="s">
        <v>176</v>
      </c>
      <c r="D272" s="55" t="s">
        <v>274</v>
      </c>
      <c r="E272" s="55"/>
      <c r="F272" s="86">
        <f aca="true" t="shared" si="18" ref="F272:G274">F273</f>
        <v>0</v>
      </c>
      <c r="G272" s="86">
        <f t="shared" si="18"/>
        <v>0</v>
      </c>
    </row>
    <row r="273" spans="1:7" ht="31.5" hidden="1">
      <c r="A273" s="108" t="s">
        <v>440</v>
      </c>
      <c r="B273" s="54" t="s">
        <v>174</v>
      </c>
      <c r="C273" s="54" t="s">
        <v>176</v>
      </c>
      <c r="D273" s="54" t="s">
        <v>345</v>
      </c>
      <c r="E273" s="54"/>
      <c r="F273" s="85">
        <f t="shared" si="18"/>
        <v>0</v>
      </c>
      <c r="G273" s="85">
        <f t="shared" si="18"/>
        <v>0</v>
      </c>
    </row>
    <row r="274" spans="1:7" ht="94.5" hidden="1">
      <c r="A274" s="23" t="s">
        <v>288</v>
      </c>
      <c r="B274" s="54" t="s">
        <v>174</v>
      </c>
      <c r="C274" s="54" t="s">
        <v>176</v>
      </c>
      <c r="D274" s="54" t="s">
        <v>345</v>
      </c>
      <c r="E274" s="54" t="s">
        <v>286</v>
      </c>
      <c r="F274" s="85">
        <f t="shared" si="18"/>
        <v>0</v>
      </c>
      <c r="G274" s="85">
        <f t="shared" si="18"/>
        <v>0</v>
      </c>
    </row>
    <row r="275" spans="1:7" ht="31.5" hidden="1">
      <c r="A275" s="23" t="s">
        <v>289</v>
      </c>
      <c r="B275" s="54" t="s">
        <v>174</v>
      </c>
      <c r="C275" s="54" t="s">
        <v>176</v>
      </c>
      <c r="D275" s="54" t="s">
        <v>345</v>
      </c>
      <c r="E275" s="54" t="s">
        <v>287</v>
      </c>
      <c r="F275" s="85"/>
      <c r="G275" s="85"/>
    </row>
    <row r="276" spans="1:7" ht="47.25" hidden="1">
      <c r="A276" s="36" t="s">
        <v>448</v>
      </c>
      <c r="B276" s="55" t="s">
        <v>174</v>
      </c>
      <c r="C276" s="55" t="s">
        <v>176</v>
      </c>
      <c r="D276" s="55" t="s">
        <v>340</v>
      </c>
      <c r="E276" s="55"/>
      <c r="F276" s="86">
        <f>F277+F284</f>
        <v>0</v>
      </c>
      <c r="G276" s="86">
        <f>G277+G284</f>
        <v>0</v>
      </c>
    </row>
    <row r="277" spans="1:7" ht="63" hidden="1">
      <c r="A277" s="10" t="s">
        <v>387</v>
      </c>
      <c r="B277" s="54" t="s">
        <v>174</v>
      </c>
      <c r="C277" s="54" t="s">
        <v>176</v>
      </c>
      <c r="D277" s="54" t="s">
        <v>358</v>
      </c>
      <c r="E277" s="54"/>
      <c r="F277" s="85">
        <f>F278+F280+F282</f>
        <v>0</v>
      </c>
      <c r="G277" s="85">
        <f>G278+G280+G282</f>
        <v>0</v>
      </c>
    </row>
    <row r="278" spans="1:7" ht="94.5" hidden="1">
      <c r="A278" s="23" t="s">
        <v>288</v>
      </c>
      <c r="B278" s="54" t="s">
        <v>174</v>
      </c>
      <c r="C278" s="54" t="s">
        <v>176</v>
      </c>
      <c r="D278" s="54" t="s">
        <v>358</v>
      </c>
      <c r="E278" s="54" t="s">
        <v>286</v>
      </c>
      <c r="F278" s="85">
        <f>F279</f>
        <v>0</v>
      </c>
      <c r="G278" s="85">
        <f>G279</f>
        <v>0</v>
      </c>
    </row>
    <row r="279" spans="1:7" ht="31.5" hidden="1">
      <c r="A279" s="23" t="s">
        <v>289</v>
      </c>
      <c r="B279" s="54" t="s">
        <v>174</v>
      </c>
      <c r="C279" s="54" t="s">
        <v>176</v>
      </c>
      <c r="D279" s="54" t="s">
        <v>358</v>
      </c>
      <c r="E279" s="54" t="s">
        <v>287</v>
      </c>
      <c r="F279" s="85"/>
      <c r="G279" s="85"/>
    </row>
    <row r="280" spans="1:7" ht="31.5" hidden="1">
      <c r="A280" s="23" t="s">
        <v>292</v>
      </c>
      <c r="B280" s="54" t="s">
        <v>174</v>
      </c>
      <c r="C280" s="54" t="s">
        <v>176</v>
      </c>
      <c r="D280" s="54" t="s">
        <v>358</v>
      </c>
      <c r="E280" s="54" t="s">
        <v>290</v>
      </c>
      <c r="F280" s="85">
        <f>F281</f>
        <v>0</v>
      </c>
      <c r="G280" s="85">
        <f>G281</f>
        <v>0</v>
      </c>
    </row>
    <row r="281" spans="1:7" ht="47.25" hidden="1">
      <c r="A281" s="23" t="s">
        <v>293</v>
      </c>
      <c r="B281" s="54" t="s">
        <v>174</v>
      </c>
      <c r="C281" s="54" t="s">
        <v>176</v>
      </c>
      <c r="D281" s="54" t="s">
        <v>358</v>
      </c>
      <c r="E281" s="54" t="s">
        <v>291</v>
      </c>
      <c r="F281" s="85"/>
      <c r="G281" s="85"/>
    </row>
    <row r="282" spans="1:7" ht="15.75" hidden="1">
      <c r="A282" s="23" t="s">
        <v>298</v>
      </c>
      <c r="B282" s="54" t="s">
        <v>174</v>
      </c>
      <c r="C282" s="54" t="s">
        <v>176</v>
      </c>
      <c r="D282" s="54" t="s">
        <v>358</v>
      </c>
      <c r="E282" s="54" t="s">
        <v>297</v>
      </c>
      <c r="F282" s="85">
        <f>F283</f>
        <v>0</v>
      </c>
      <c r="G282" s="85">
        <f>G283</f>
        <v>0</v>
      </c>
    </row>
    <row r="283" spans="1:7" ht="15.75" hidden="1">
      <c r="A283" s="23" t="s">
        <v>306</v>
      </c>
      <c r="B283" s="54" t="s">
        <v>174</v>
      </c>
      <c r="C283" s="54" t="s">
        <v>176</v>
      </c>
      <c r="D283" s="54" t="s">
        <v>358</v>
      </c>
      <c r="E283" s="49">
        <v>850</v>
      </c>
      <c r="F283" s="85"/>
      <c r="G283" s="85"/>
    </row>
    <row r="284" spans="1:7" ht="63" hidden="1">
      <c r="A284" s="10" t="s">
        <v>387</v>
      </c>
      <c r="B284" s="54" t="s">
        <v>174</v>
      </c>
      <c r="C284" s="54" t="s">
        <v>176</v>
      </c>
      <c r="D284" s="54" t="s">
        <v>358</v>
      </c>
      <c r="E284" s="54"/>
      <c r="F284" s="85">
        <f>F285</f>
        <v>0</v>
      </c>
      <c r="G284" s="85">
        <f>G285</f>
        <v>0</v>
      </c>
    </row>
    <row r="285" spans="1:7" ht="47.25" hidden="1">
      <c r="A285" s="23" t="s">
        <v>302</v>
      </c>
      <c r="B285" s="54" t="s">
        <v>174</v>
      </c>
      <c r="C285" s="54" t="s">
        <v>176</v>
      </c>
      <c r="D285" s="54" t="s">
        <v>358</v>
      </c>
      <c r="E285" s="54" t="s">
        <v>299</v>
      </c>
      <c r="F285" s="85">
        <f>F286</f>
        <v>0</v>
      </c>
      <c r="G285" s="85">
        <f>G286</f>
        <v>0</v>
      </c>
    </row>
    <row r="286" spans="1:7" ht="15.75" hidden="1">
      <c r="A286" s="23" t="s">
        <v>303</v>
      </c>
      <c r="B286" s="54" t="s">
        <v>174</v>
      </c>
      <c r="C286" s="54" t="s">
        <v>176</v>
      </c>
      <c r="D286" s="54" t="s">
        <v>358</v>
      </c>
      <c r="E286" s="54" t="s">
        <v>300</v>
      </c>
      <c r="F286" s="85"/>
      <c r="G286" s="85"/>
    </row>
    <row r="287" spans="1:7" ht="141.75" hidden="1">
      <c r="A287" s="10" t="s">
        <v>485</v>
      </c>
      <c r="B287" s="54" t="s">
        <v>174</v>
      </c>
      <c r="C287" s="54" t="s">
        <v>176</v>
      </c>
      <c r="D287" s="54" t="s">
        <v>416</v>
      </c>
      <c r="E287" s="54"/>
      <c r="F287" s="85">
        <f>F288+F290</f>
        <v>0</v>
      </c>
      <c r="G287" s="85">
        <f>G288+G290</f>
        <v>0</v>
      </c>
    </row>
    <row r="288" spans="1:7" ht="94.5" hidden="1">
      <c r="A288" s="10" t="s">
        <v>288</v>
      </c>
      <c r="B288" s="54" t="s">
        <v>174</v>
      </c>
      <c r="C288" s="54" t="s">
        <v>176</v>
      </c>
      <c r="D288" s="54" t="s">
        <v>280</v>
      </c>
      <c r="E288" s="54" t="s">
        <v>286</v>
      </c>
      <c r="F288" s="85">
        <f>F289</f>
        <v>0</v>
      </c>
      <c r="G288" s="85">
        <f>G289</f>
        <v>0</v>
      </c>
    </row>
    <row r="289" spans="1:7" ht="31.5" hidden="1">
      <c r="A289" s="10" t="s">
        <v>289</v>
      </c>
      <c r="B289" s="54" t="s">
        <v>174</v>
      </c>
      <c r="C289" s="54" t="s">
        <v>176</v>
      </c>
      <c r="D289" s="54" t="s">
        <v>280</v>
      </c>
      <c r="E289" s="54" t="s">
        <v>287</v>
      </c>
      <c r="F289" s="85"/>
      <c r="G289" s="85"/>
    </row>
    <row r="290" spans="1:7" ht="31.5" hidden="1">
      <c r="A290" s="10" t="s">
        <v>292</v>
      </c>
      <c r="B290" s="54" t="s">
        <v>174</v>
      </c>
      <c r="C290" s="54" t="s">
        <v>176</v>
      </c>
      <c r="D290" s="54" t="s">
        <v>280</v>
      </c>
      <c r="E290" s="54" t="s">
        <v>290</v>
      </c>
      <c r="F290" s="85">
        <f>F291</f>
        <v>0</v>
      </c>
      <c r="G290" s="85">
        <f>G291</f>
        <v>0</v>
      </c>
    </row>
    <row r="291" spans="1:7" ht="47.25" hidden="1">
      <c r="A291" s="10" t="s">
        <v>293</v>
      </c>
      <c r="B291" s="54" t="s">
        <v>174</v>
      </c>
      <c r="C291" s="54" t="s">
        <v>176</v>
      </c>
      <c r="D291" s="54" t="s">
        <v>280</v>
      </c>
      <c r="E291" s="54" t="s">
        <v>291</v>
      </c>
      <c r="F291" s="85"/>
      <c r="G291" s="85"/>
    </row>
    <row r="292" spans="1:7" s="28" customFormat="1" ht="15.75">
      <c r="A292" s="39" t="s">
        <v>524</v>
      </c>
      <c r="B292" s="158"/>
      <c r="C292" s="158"/>
      <c r="D292" s="158"/>
      <c r="E292" s="158"/>
      <c r="F292" s="138">
        <f>F293+F317</f>
        <v>2111.9</v>
      </c>
      <c r="G292" s="138">
        <f>G293+G317</f>
        <v>2111.9</v>
      </c>
    </row>
    <row r="293" spans="1:7" s="28" customFormat="1" ht="15.75">
      <c r="A293" s="106" t="s">
        <v>197</v>
      </c>
      <c r="B293" s="159" t="s">
        <v>183</v>
      </c>
      <c r="C293" s="159" t="s">
        <v>172</v>
      </c>
      <c r="D293" s="159"/>
      <c r="E293" s="159"/>
      <c r="F293" s="139">
        <f>F294</f>
        <v>2111.9</v>
      </c>
      <c r="G293" s="139">
        <f>G294</f>
        <v>2111.9</v>
      </c>
    </row>
    <row r="294" spans="1:7" s="28" customFormat="1" ht="31.5">
      <c r="A294" s="141" t="s">
        <v>198</v>
      </c>
      <c r="B294" s="189" t="s">
        <v>183</v>
      </c>
      <c r="C294" s="189" t="s">
        <v>172</v>
      </c>
      <c r="D294" s="189" t="s">
        <v>199</v>
      </c>
      <c r="E294" s="189"/>
      <c r="F294" s="190">
        <f>F295</f>
        <v>2111.9</v>
      </c>
      <c r="G294" s="190">
        <f>G295</f>
        <v>2111.9</v>
      </c>
    </row>
    <row r="295" spans="1:7" s="28" customFormat="1" ht="15.75">
      <c r="A295" s="141" t="s">
        <v>247</v>
      </c>
      <c r="B295" s="189" t="s">
        <v>183</v>
      </c>
      <c r="C295" s="189" t="s">
        <v>172</v>
      </c>
      <c r="D295" s="189" t="s">
        <v>199</v>
      </c>
      <c r="E295" s="189" t="s">
        <v>271</v>
      </c>
      <c r="F295" s="190">
        <v>2111.9</v>
      </c>
      <c r="G295" s="190">
        <v>2111.9</v>
      </c>
    </row>
    <row r="296" spans="1:7" ht="47.25" hidden="1">
      <c r="A296" s="37" t="s">
        <v>448</v>
      </c>
      <c r="B296" s="55" t="s">
        <v>183</v>
      </c>
      <c r="C296" s="55" t="s">
        <v>172</v>
      </c>
      <c r="D296" s="55" t="s">
        <v>340</v>
      </c>
      <c r="E296" s="55"/>
      <c r="F296" s="86">
        <f>F297+F300</f>
        <v>0</v>
      </c>
      <c r="G296" s="86">
        <f>G297+G300</f>
        <v>0</v>
      </c>
    </row>
    <row r="297" spans="1:7" ht="47.25" hidden="1">
      <c r="A297" s="10" t="s">
        <v>362</v>
      </c>
      <c r="B297" s="54" t="s">
        <v>183</v>
      </c>
      <c r="C297" s="54" t="s">
        <v>172</v>
      </c>
      <c r="D297" s="54" t="s">
        <v>354</v>
      </c>
      <c r="E297" s="54"/>
      <c r="F297" s="85">
        <f>F298</f>
        <v>0</v>
      </c>
      <c r="G297" s="85">
        <f>G298</f>
        <v>0</v>
      </c>
    </row>
    <row r="298" spans="1:7" ht="47.25" hidden="1">
      <c r="A298" s="23" t="s">
        <v>302</v>
      </c>
      <c r="B298" s="54" t="s">
        <v>183</v>
      </c>
      <c r="C298" s="54" t="s">
        <v>172</v>
      </c>
      <c r="D298" s="54" t="s">
        <v>354</v>
      </c>
      <c r="E298" s="54" t="s">
        <v>299</v>
      </c>
      <c r="F298" s="85">
        <f>F299</f>
        <v>0</v>
      </c>
      <c r="G298" s="85">
        <f>G299</f>
        <v>0</v>
      </c>
    </row>
    <row r="299" spans="1:7" ht="15.75" hidden="1">
      <c r="A299" s="23" t="s">
        <v>303</v>
      </c>
      <c r="B299" s="54" t="s">
        <v>183</v>
      </c>
      <c r="C299" s="54" t="s">
        <v>172</v>
      </c>
      <c r="D299" s="54" t="s">
        <v>354</v>
      </c>
      <c r="E299" s="54" t="s">
        <v>300</v>
      </c>
      <c r="F299" s="85"/>
      <c r="G299" s="85"/>
    </row>
    <row r="300" spans="1:7" ht="47.25" hidden="1">
      <c r="A300" s="10" t="s">
        <v>363</v>
      </c>
      <c r="B300" s="54" t="s">
        <v>183</v>
      </c>
      <c r="C300" s="54" t="s">
        <v>172</v>
      </c>
      <c r="D300" s="54" t="s">
        <v>410</v>
      </c>
      <c r="E300" s="54"/>
      <c r="F300" s="85">
        <f>F301</f>
        <v>0</v>
      </c>
      <c r="G300" s="85">
        <f>G301</f>
        <v>0</v>
      </c>
    </row>
    <row r="301" spans="1:7" ht="47.25" hidden="1">
      <c r="A301" s="23" t="s">
        <v>302</v>
      </c>
      <c r="B301" s="54" t="s">
        <v>183</v>
      </c>
      <c r="C301" s="54" t="s">
        <v>172</v>
      </c>
      <c r="D301" s="54" t="s">
        <v>410</v>
      </c>
      <c r="E301" s="54" t="s">
        <v>299</v>
      </c>
      <c r="F301" s="85">
        <f>F302</f>
        <v>0</v>
      </c>
      <c r="G301" s="85">
        <f>G302</f>
        <v>0</v>
      </c>
    </row>
    <row r="302" spans="1:7" ht="15.75" hidden="1">
      <c r="A302" s="23" t="s">
        <v>303</v>
      </c>
      <c r="B302" s="54" t="s">
        <v>183</v>
      </c>
      <c r="C302" s="54" t="s">
        <v>172</v>
      </c>
      <c r="D302" s="54" t="s">
        <v>410</v>
      </c>
      <c r="E302" s="54" t="s">
        <v>300</v>
      </c>
      <c r="F302" s="85"/>
      <c r="G302" s="85"/>
    </row>
    <row r="303" spans="1:7" ht="31.5" hidden="1">
      <c r="A303" s="10" t="s">
        <v>355</v>
      </c>
      <c r="B303" s="54" t="s">
        <v>183</v>
      </c>
      <c r="C303" s="54" t="s">
        <v>172</v>
      </c>
      <c r="D303" s="54" t="s">
        <v>416</v>
      </c>
      <c r="E303" s="54"/>
      <c r="F303" s="160">
        <f>F304</f>
        <v>0</v>
      </c>
      <c r="G303" s="160">
        <f>G304</f>
        <v>0</v>
      </c>
    </row>
    <row r="304" spans="1:7" ht="47.25" hidden="1">
      <c r="A304" s="10" t="s">
        <v>302</v>
      </c>
      <c r="B304" s="54" t="s">
        <v>183</v>
      </c>
      <c r="C304" s="54" t="s">
        <v>172</v>
      </c>
      <c r="D304" s="54" t="s">
        <v>280</v>
      </c>
      <c r="E304" s="54" t="s">
        <v>299</v>
      </c>
      <c r="F304" s="160">
        <f>F305</f>
        <v>0</v>
      </c>
      <c r="G304" s="160">
        <f>G305</f>
        <v>0</v>
      </c>
    </row>
    <row r="305" spans="1:7" ht="15.75" hidden="1">
      <c r="A305" s="10" t="s">
        <v>303</v>
      </c>
      <c r="B305" s="54" t="s">
        <v>183</v>
      </c>
      <c r="C305" s="54" t="s">
        <v>172</v>
      </c>
      <c r="D305" s="54" t="s">
        <v>280</v>
      </c>
      <c r="E305" s="54" t="s">
        <v>300</v>
      </c>
      <c r="F305" s="160"/>
      <c r="G305" s="160"/>
    </row>
    <row r="306" spans="1:7" ht="31.5" hidden="1">
      <c r="A306" s="10" t="s">
        <v>243</v>
      </c>
      <c r="B306" s="54" t="s">
        <v>183</v>
      </c>
      <c r="C306" s="54" t="s">
        <v>172</v>
      </c>
      <c r="D306" s="54" t="s">
        <v>416</v>
      </c>
      <c r="E306" s="54"/>
      <c r="F306" s="160">
        <f>F307</f>
        <v>0</v>
      </c>
      <c r="G306" s="160">
        <f>G307</f>
        <v>0</v>
      </c>
    </row>
    <row r="307" spans="1:7" ht="47.25" hidden="1">
      <c r="A307" s="10" t="s">
        <v>302</v>
      </c>
      <c r="B307" s="54" t="s">
        <v>183</v>
      </c>
      <c r="C307" s="54" t="s">
        <v>172</v>
      </c>
      <c r="D307" s="54" t="s">
        <v>280</v>
      </c>
      <c r="E307" s="54" t="s">
        <v>299</v>
      </c>
      <c r="F307" s="160">
        <f>F308</f>
        <v>0</v>
      </c>
      <c r="G307" s="160">
        <f>G308</f>
        <v>0</v>
      </c>
    </row>
    <row r="308" spans="1:7" ht="15.75" hidden="1">
      <c r="A308" s="10" t="s">
        <v>303</v>
      </c>
      <c r="B308" s="54" t="s">
        <v>183</v>
      </c>
      <c r="C308" s="54" t="s">
        <v>172</v>
      </c>
      <c r="D308" s="54" t="s">
        <v>280</v>
      </c>
      <c r="E308" s="54" t="s">
        <v>300</v>
      </c>
      <c r="F308" s="160"/>
      <c r="G308" s="160"/>
    </row>
    <row r="309" spans="1:7" ht="47.25" hidden="1">
      <c r="A309" s="9" t="s">
        <v>268</v>
      </c>
      <c r="B309" s="54" t="s">
        <v>183</v>
      </c>
      <c r="C309" s="54" t="s">
        <v>172</v>
      </c>
      <c r="D309" s="54" t="s">
        <v>416</v>
      </c>
      <c r="E309" s="54"/>
      <c r="F309" s="160">
        <f>F310</f>
        <v>0</v>
      </c>
      <c r="G309" s="160">
        <f>G310</f>
        <v>0</v>
      </c>
    </row>
    <row r="310" spans="1:7" ht="15.75" hidden="1">
      <c r="A310" s="10" t="s">
        <v>236</v>
      </c>
      <c r="B310" s="54" t="s">
        <v>183</v>
      </c>
      <c r="C310" s="54" t="s">
        <v>172</v>
      </c>
      <c r="D310" s="54" t="s">
        <v>280</v>
      </c>
      <c r="E310" s="54" t="s">
        <v>185</v>
      </c>
      <c r="F310" s="160">
        <f>F311</f>
        <v>0</v>
      </c>
      <c r="G310" s="160">
        <f>G311</f>
        <v>0</v>
      </c>
    </row>
    <row r="311" spans="1:7" ht="15.75" hidden="1">
      <c r="A311" s="10" t="s">
        <v>251</v>
      </c>
      <c r="B311" s="54" t="s">
        <v>183</v>
      </c>
      <c r="C311" s="54" t="s">
        <v>172</v>
      </c>
      <c r="D311" s="54" t="s">
        <v>280</v>
      </c>
      <c r="E311" s="54" t="s">
        <v>271</v>
      </c>
      <c r="F311" s="160"/>
      <c r="G311" s="160"/>
    </row>
    <row r="312" spans="1:7" ht="31.5" hidden="1">
      <c r="A312" s="38" t="s">
        <v>334</v>
      </c>
      <c r="B312" s="54" t="s">
        <v>183</v>
      </c>
      <c r="C312" s="54" t="s">
        <v>172</v>
      </c>
      <c r="D312" s="41" t="s">
        <v>333</v>
      </c>
      <c r="E312" s="54"/>
      <c r="F312" s="160">
        <f aca="true" t="shared" si="19" ref="F312:G315">F313</f>
        <v>0</v>
      </c>
      <c r="G312" s="160">
        <f t="shared" si="19"/>
        <v>0</v>
      </c>
    </row>
    <row r="313" spans="1:7" ht="31.5" hidden="1">
      <c r="A313" s="109" t="s">
        <v>238</v>
      </c>
      <c r="B313" s="54" t="s">
        <v>183</v>
      </c>
      <c r="C313" s="54" t="s">
        <v>172</v>
      </c>
      <c r="D313" s="52" t="s">
        <v>337</v>
      </c>
      <c r="E313" s="54"/>
      <c r="F313" s="85">
        <f t="shared" si="19"/>
        <v>0</v>
      </c>
      <c r="G313" s="85">
        <f t="shared" si="19"/>
        <v>0</v>
      </c>
    </row>
    <row r="314" spans="1:7" ht="47.25" hidden="1">
      <c r="A314" s="109" t="s">
        <v>389</v>
      </c>
      <c r="B314" s="54" t="s">
        <v>183</v>
      </c>
      <c r="C314" s="54" t="s">
        <v>172</v>
      </c>
      <c r="D314" s="52" t="s">
        <v>390</v>
      </c>
      <c r="E314" s="54"/>
      <c r="F314" s="85">
        <f t="shared" si="19"/>
        <v>0</v>
      </c>
      <c r="G314" s="85">
        <f t="shared" si="19"/>
        <v>0</v>
      </c>
    </row>
    <row r="315" spans="1:7" ht="15.75" hidden="1">
      <c r="A315" s="23" t="s">
        <v>236</v>
      </c>
      <c r="B315" s="54" t="s">
        <v>183</v>
      </c>
      <c r="C315" s="54" t="s">
        <v>172</v>
      </c>
      <c r="D315" s="52" t="s">
        <v>390</v>
      </c>
      <c r="E315" s="54" t="s">
        <v>185</v>
      </c>
      <c r="F315" s="85">
        <f t="shared" si="19"/>
        <v>0</v>
      </c>
      <c r="G315" s="85">
        <f t="shared" si="19"/>
        <v>0</v>
      </c>
    </row>
    <row r="316" spans="1:7" ht="15.75" hidden="1">
      <c r="A316" s="10" t="s">
        <v>251</v>
      </c>
      <c r="B316" s="54" t="s">
        <v>183</v>
      </c>
      <c r="C316" s="54" t="s">
        <v>172</v>
      </c>
      <c r="D316" s="52" t="s">
        <v>390</v>
      </c>
      <c r="E316" s="54" t="s">
        <v>271</v>
      </c>
      <c r="F316" s="85"/>
      <c r="G316" s="85"/>
    </row>
    <row r="317" spans="1:7" s="28" customFormat="1" ht="31.5" hidden="1">
      <c r="A317" s="106" t="s">
        <v>525</v>
      </c>
      <c r="B317" s="159" t="s">
        <v>183</v>
      </c>
      <c r="C317" s="159" t="s">
        <v>181</v>
      </c>
      <c r="D317" s="159"/>
      <c r="E317" s="159"/>
      <c r="F317" s="139">
        <f>F318+F322+F328</f>
        <v>0</v>
      </c>
      <c r="G317" s="139">
        <f>G318+G322+G328</f>
        <v>0</v>
      </c>
    </row>
    <row r="318" spans="1:7" ht="47.25" hidden="1">
      <c r="A318" s="7" t="s">
        <v>278</v>
      </c>
      <c r="B318" s="55" t="s">
        <v>183</v>
      </c>
      <c r="C318" s="55" t="s">
        <v>181</v>
      </c>
      <c r="D318" s="55" t="s">
        <v>274</v>
      </c>
      <c r="E318" s="55"/>
      <c r="F318" s="86">
        <f aca="true" t="shared" si="20" ref="F318:G320">F319</f>
        <v>0</v>
      </c>
      <c r="G318" s="86">
        <f t="shared" si="20"/>
        <v>0</v>
      </c>
    </row>
    <row r="319" spans="1:7" ht="31.5" hidden="1">
      <c r="A319" s="108" t="s">
        <v>440</v>
      </c>
      <c r="B319" s="54" t="s">
        <v>183</v>
      </c>
      <c r="C319" s="54" t="s">
        <v>181</v>
      </c>
      <c r="D319" s="54" t="s">
        <v>345</v>
      </c>
      <c r="E319" s="54"/>
      <c r="F319" s="85">
        <f t="shared" si="20"/>
        <v>0</v>
      </c>
      <c r="G319" s="85">
        <f t="shared" si="20"/>
        <v>0</v>
      </c>
    </row>
    <row r="320" spans="1:7" ht="94.5" hidden="1">
      <c r="A320" s="23" t="s">
        <v>288</v>
      </c>
      <c r="B320" s="54" t="s">
        <v>183</v>
      </c>
      <c r="C320" s="54" t="s">
        <v>181</v>
      </c>
      <c r="D320" s="54" t="s">
        <v>345</v>
      </c>
      <c r="E320" s="54" t="s">
        <v>286</v>
      </c>
      <c r="F320" s="85">
        <f t="shared" si="20"/>
        <v>0</v>
      </c>
      <c r="G320" s="85">
        <f t="shared" si="20"/>
        <v>0</v>
      </c>
    </row>
    <row r="321" spans="1:7" ht="31.5" hidden="1">
      <c r="A321" s="23" t="s">
        <v>289</v>
      </c>
      <c r="B321" s="54" t="s">
        <v>183</v>
      </c>
      <c r="C321" s="54" t="s">
        <v>181</v>
      </c>
      <c r="D321" s="54" t="s">
        <v>345</v>
      </c>
      <c r="E321" s="54" t="s">
        <v>287</v>
      </c>
      <c r="F321" s="85"/>
      <c r="G321" s="85"/>
    </row>
    <row r="322" spans="1:7" ht="47.25" hidden="1">
      <c r="A322" s="37" t="s">
        <v>448</v>
      </c>
      <c r="B322" s="55" t="s">
        <v>183</v>
      </c>
      <c r="C322" s="55" t="s">
        <v>181</v>
      </c>
      <c r="D322" s="55" t="s">
        <v>340</v>
      </c>
      <c r="E322" s="55"/>
      <c r="F322" s="86">
        <f>F323</f>
        <v>0</v>
      </c>
      <c r="G322" s="86">
        <f>G323</f>
        <v>0</v>
      </c>
    </row>
    <row r="323" spans="1:7" ht="63" hidden="1">
      <c r="A323" s="10" t="s">
        <v>387</v>
      </c>
      <c r="B323" s="54" t="s">
        <v>183</v>
      </c>
      <c r="C323" s="54" t="s">
        <v>181</v>
      </c>
      <c r="D323" s="54" t="s">
        <v>358</v>
      </c>
      <c r="E323" s="54"/>
      <c r="F323" s="85">
        <f>F324+F326</f>
        <v>0</v>
      </c>
      <c r="G323" s="85">
        <f>G324+G326</f>
        <v>0</v>
      </c>
    </row>
    <row r="324" spans="1:7" ht="94.5" hidden="1">
      <c r="A324" s="10" t="s">
        <v>288</v>
      </c>
      <c r="B324" s="54" t="s">
        <v>183</v>
      </c>
      <c r="C324" s="54" t="s">
        <v>181</v>
      </c>
      <c r="D324" s="54" t="s">
        <v>358</v>
      </c>
      <c r="E324" s="54" t="s">
        <v>286</v>
      </c>
      <c r="F324" s="85">
        <f>F325</f>
        <v>0</v>
      </c>
      <c r="G324" s="85">
        <f>G325</f>
        <v>0</v>
      </c>
    </row>
    <row r="325" spans="1:7" ht="31.5" hidden="1">
      <c r="A325" s="10" t="s">
        <v>327</v>
      </c>
      <c r="B325" s="54" t="s">
        <v>183</v>
      </c>
      <c r="C325" s="54" t="s">
        <v>181</v>
      </c>
      <c r="D325" s="54" t="s">
        <v>358</v>
      </c>
      <c r="E325" s="54" t="s">
        <v>325</v>
      </c>
      <c r="F325" s="85"/>
      <c r="G325" s="85"/>
    </row>
    <row r="326" spans="1:7" ht="31.5" hidden="1">
      <c r="A326" s="23" t="s">
        <v>292</v>
      </c>
      <c r="B326" s="54" t="s">
        <v>183</v>
      </c>
      <c r="C326" s="54" t="s">
        <v>181</v>
      </c>
      <c r="D326" s="54" t="s">
        <v>358</v>
      </c>
      <c r="E326" s="54" t="s">
        <v>290</v>
      </c>
      <c r="F326" s="85">
        <f>F327</f>
        <v>0</v>
      </c>
      <c r="G326" s="85">
        <f>G327</f>
        <v>0</v>
      </c>
    </row>
    <row r="327" spans="1:7" ht="47.25" hidden="1">
      <c r="A327" s="23" t="s">
        <v>293</v>
      </c>
      <c r="B327" s="54" t="s">
        <v>183</v>
      </c>
      <c r="C327" s="54" t="s">
        <v>181</v>
      </c>
      <c r="D327" s="54" t="s">
        <v>358</v>
      </c>
      <c r="E327" s="54" t="s">
        <v>291</v>
      </c>
      <c r="F327" s="85"/>
      <c r="G327" s="85"/>
    </row>
    <row r="328" spans="1:7" ht="31.5" hidden="1">
      <c r="A328" s="10" t="s">
        <v>243</v>
      </c>
      <c r="B328" s="54" t="s">
        <v>183</v>
      </c>
      <c r="C328" s="54" t="s">
        <v>181</v>
      </c>
      <c r="D328" s="54" t="s">
        <v>416</v>
      </c>
      <c r="E328" s="54"/>
      <c r="F328" s="85">
        <f>F329</f>
        <v>0</v>
      </c>
      <c r="G328" s="85">
        <f>G329</f>
        <v>0</v>
      </c>
    </row>
    <row r="329" spans="1:7" ht="94.5" hidden="1">
      <c r="A329" s="10" t="s">
        <v>288</v>
      </c>
      <c r="B329" s="54" t="s">
        <v>183</v>
      </c>
      <c r="C329" s="54" t="s">
        <v>181</v>
      </c>
      <c r="D329" s="54" t="s">
        <v>280</v>
      </c>
      <c r="E329" s="54" t="s">
        <v>286</v>
      </c>
      <c r="F329" s="85">
        <f>F330</f>
        <v>0</v>
      </c>
      <c r="G329" s="85">
        <f>G330</f>
        <v>0</v>
      </c>
    </row>
    <row r="330" spans="1:7" ht="31.5" hidden="1">
      <c r="A330" s="10" t="s">
        <v>289</v>
      </c>
      <c r="B330" s="54" t="s">
        <v>183</v>
      </c>
      <c r="C330" s="54" t="s">
        <v>181</v>
      </c>
      <c r="D330" s="54" t="s">
        <v>280</v>
      </c>
      <c r="E330" s="54" t="s">
        <v>287</v>
      </c>
      <c r="F330" s="85"/>
      <c r="G330" s="85"/>
    </row>
    <row r="331" spans="1:7" s="28" customFormat="1" ht="15.75">
      <c r="A331" s="39" t="s">
        <v>526</v>
      </c>
      <c r="B331" s="158"/>
      <c r="C331" s="158"/>
      <c r="D331" s="158"/>
      <c r="E331" s="158"/>
      <c r="F331" s="138">
        <f>F332+F337+F342</f>
        <v>75</v>
      </c>
      <c r="G331" s="138">
        <f>G332+G337+G342</f>
        <v>75</v>
      </c>
    </row>
    <row r="332" spans="1:7" s="28" customFormat="1" ht="15.75">
      <c r="A332" s="106" t="s">
        <v>188</v>
      </c>
      <c r="B332" s="159" t="s">
        <v>177</v>
      </c>
      <c r="C332" s="159" t="s">
        <v>172</v>
      </c>
      <c r="D332" s="159"/>
      <c r="E332" s="159"/>
      <c r="F332" s="139">
        <f aca="true" t="shared" si="21" ref="F332:G335">F333</f>
        <v>75</v>
      </c>
      <c r="G332" s="139">
        <f t="shared" si="21"/>
        <v>75</v>
      </c>
    </row>
    <row r="333" spans="1:7" ht="31.5">
      <c r="A333" s="10" t="s">
        <v>189</v>
      </c>
      <c r="B333" s="54" t="s">
        <v>177</v>
      </c>
      <c r="C333" s="54" t="s">
        <v>172</v>
      </c>
      <c r="D333" s="54" t="s">
        <v>344</v>
      </c>
      <c r="E333" s="54"/>
      <c r="F333" s="85">
        <f t="shared" si="21"/>
        <v>75</v>
      </c>
      <c r="G333" s="85">
        <f t="shared" si="21"/>
        <v>75</v>
      </c>
    </row>
    <row r="334" spans="1:7" ht="15.75">
      <c r="A334" s="10" t="s">
        <v>277</v>
      </c>
      <c r="B334" s="54" t="s">
        <v>177</v>
      </c>
      <c r="C334" s="54" t="s">
        <v>172</v>
      </c>
      <c r="D334" s="54" t="s">
        <v>346</v>
      </c>
      <c r="E334" s="54"/>
      <c r="F334" s="85">
        <f t="shared" si="21"/>
        <v>75</v>
      </c>
      <c r="G334" s="85">
        <f t="shared" si="21"/>
        <v>75</v>
      </c>
    </row>
    <row r="335" spans="1:7" ht="31.5">
      <c r="A335" s="23" t="s">
        <v>295</v>
      </c>
      <c r="B335" s="54" t="s">
        <v>177</v>
      </c>
      <c r="C335" s="54" t="s">
        <v>172</v>
      </c>
      <c r="D335" s="54" t="s">
        <v>346</v>
      </c>
      <c r="E335" s="54" t="s">
        <v>294</v>
      </c>
      <c r="F335" s="85">
        <f t="shared" si="21"/>
        <v>75</v>
      </c>
      <c r="G335" s="85">
        <f t="shared" si="21"/>
        <v>75</v>
      </c>
    </row>
    <row r="336" spans="1:7" ht="31.5">
      <c r="A336" s="23" t="s">
        <v>319</v>
      </c>
      <c r="B336" s="54" t="s">
        <v>177</v>
      </c>
      <c r="C336" s="54" t="s">
        <v>172</v>
      </c>
      <c r="D336" s="54" t="s">
        <v>346</v>
      </c>
      <c r="E336" s="54" t="s">
        <v>318</v>
      </c>
      <c r="F336" s="160">
        <f>'пр.11,'!H141</f>
        <v>75</v>
      </c>
      <c r="G336" s="160">
        <f>'пр.11,'!I141</f>
        <v>75</v>
      </c>
    </row>
    <row r="337" spans="1:7" s="28" customFormat="1" ht="15.75" hidden="1">
      <c r="A337" s="106" t="s">
        <v>195</v>
      </c>
      <c r="B337" s="159" t="s">
        <v>177</v>
      </c>
      <c r="C337" s="159" t="s">
        <v>175</v>
      </c>
      <c r="D337" s="159"/>
      <c r="E337" s="159"/>
      <c r="F337" s="139">
        <f aca="true" t="shared" si="22" ref="F337:G340">F338</f>
        <v>0</v>
      </c>
      <c r="G337" s="139">
        <f t="shared" si="22"/>
        <v>0</v>
      </c>
    </row>
    <row r="338" spans="1:7" ht="31.5" hidden="1">
      <c r="A338" s="7" t="s">
        <v>535</v>
      </c>
      <c r="B338" s="55" t="s">
        <v>177</v>
      </c>
      <c r="C338" s="55" t="s">
        <v>175</v>
      </c>
      <c r="D338" s="53" t="s">
        <v>436</v>
      </c>
      <c r="E338" s="55" t="s">
        <v>171</v>
      </c>
      <c r="F338" s="86">
        <f t="shared" si="22"/>
        <v>0</v>
      </c>
      <c r="G338" s="86">
        <f t="shared" si="22"/>
        <v>0</v>
      </c>
    </row>
    <row r="339" spans="1:7" ht="47.25" hidden="1">
      <c r="A339" s="10" t="s">
        <v>534</v>
      </c>
      <c r="B339" s="54" t="s">
        <v>177</v>
      </c>
      <c r="C339" s="54" t="s">
        <v>175</v>
      </c>
      <c r="D339" s="52" t="s">
        <v>446</v>
      </c>
      <c r="E339" s="54" t="s">
        <v>171</v>
      </c>
      <c r="F339" s="85">
        <f t="shared" si="22"/>
        <v>0</v>
      </c>
      <c r="G339" s="85">
        <f t="shared" si="22"/>
        <v>0</v>
      </c>
    </row>
    <row r="340" spans="1:7" ht="31.5" hidden="1">
      <c r="A340" s="23" t="s">
        <v>295</v>
      </c>
      <c r="B340" s="54" t="s">
        <v>177</v>
      </c>
      <c r="C340" s="54" t="s">
        <v>175</v>
      </c>
      <c r="D340" s="52" t="s">
        <v>447</v>
      </c>
      <c r="E340" s="54" t="s">
        <v>294</v>
      </c>
      <c r="F340" s="85">
        <f t="shared" si="22"/>
        <v>0</v>
      </c>
      <c r="G340" s="85">
        <f t="shared" si="22"/>
        <v>0</v>
      </c>
    </row>
    <row r="341" spans="1:7" ht="31.5" hidden="1">
      <c r="A341" s="23" t="s">
        <v>319</v>
      </c>
      <c r="B341" s="54" t="s">
        <v>177</v>
      </c>
      <c r="C341" s="54" t="s">
        <v>175</v>
      </c>
      <c r="D341" s="52" t="s">
        <v>447</v>
      </c>
      <c r="E341" s="54" t="s">
        <v>318</v>
      </c>
      <c r="F341" s="85"/>
      <c r="G341" s="85"/>
    </row>
    <row r="342" spans="1:7" s="28" customFormat="1" ht="31.5" hidden="1">
      <c r="A342" s="106" t="s">
        <v>196</v>
      </c>
      <c r="B342" s="159" t="s">
        <v>177</v>
      </c>
      <c r="C342" s="159" t="s">
        <v>178</v>
      </c>
      <c r="D342" s="159"/>
      <c r="E342" s="159"/>
      <c r="F342" s="139">
        <f>F343+F347+F350+F355</f>
        <v>0</v>
      </c>
      <c r="G342" s="139">
        <f>G343+G347+G350+G355</f>
        <v>0</v>
      </c>
    </row>
    <row r="343" spans="1:7" ht="31.5" hidden="1">
      <c r="A343" s="5" t="s">
        <v>283</v>
      </c>
      <c r="B343" s="55" t="s">
        <v>177</v>
      </c>
      <c r="C343" s="55" t="s">
        <v>178</v>
      </c>
      <c r="D343" s="55" t="s">
        <v>276</v>
      </c>
      <c r="E343" s="55"/>
      <c r="F343" s="86">
        <f aca="true" t="shared" si="23" ref="F343:G345">F344</f>
        <v>0</v>
      </c>
      <c r="G343" s="86">
        <f t="shared" si="23"/>
        <v>0</v>
      </c>
    </row>
    <row r="344" spans="1:7" ht="31.5" hidden="1">
      <c r="A344" s="3" t="s">
        <v>406</v>
      </c>
      <c r="B344" s="54" t="s">
        <v>177</v>
      </c>
      <c r="C344" s="54" t="s">
        <v>178</v>
      </c>
      <c r="D344" s="54" t="s">
        <v>418</v>
      </c>
      <c r="E344" s="54"/>
      <c r="F344" s="85">
        <f t="shared" si="23"/>
        <v>0</v>
      </c>
      <c r="G344" s="85">
        <f t="shared" si="23"/>
        <v>0</v>
      </c>
    </row>
    <row r="345" spans="1:7" ht="31.5" hidden="1">
      <c r="A345" s="23" t="s">
        <v>292</v>
      </c>
      <c r="B345" s="54" t="s">
        <v>177</v>
      </c>
      <c r="C345" s="54" t="s">
        <v>178</v>
      </c>
      <c r="D345" s="54" t="s">
        <v>418</v>
      </c>
      <c r="E345" s="54" t="s">
        <v>290</v>
      </c>
      <c r="F345" s="85">
        <f t="shared" si="23"/>
        <v>0</v>
      </c>
      <c r="G345" s="85">
        <f t="shared" si="23"/>
        <v>0</v>
      </c>
    </row>
    <row r="346" spans="1:7" ht="47.25" hidden="1">
      <c r="A346" s="23" t="s">
        <v>293</v>
      </c>
      <c r="B346" s="54" t="s">
        <v>177</v>
      </c>
      <c r="C346" s="54" t="s">
        <v>178</v>
      </c>
      <c r="D346" s="54" t="s">
        <v>418</v>
      </c>
      <c r="E346" s="54" t="s">
        <v>291</v>
      </c>
      <c r="F346" s="160"/>
      <c r="G346" s="160"/>
    </row>
    <row r="347" spans="1:7" ht="31.5" hidden="1">
      <c r="A347" s="7" t="s">
        <v>540</v>
      </c>
      <c r="B347" s="55" t="s">
        <v>177</v>
      </c>
      <c r="C347" s="55" t="s">
        <v>178</v>
      </c>
      <c r="D347" s="53" t="s">
        <v>434</v>
      </c>
      <c r="E347" s="55"/>
      <c r="F347" s="86">
        <f>F348</f>
        <v>0</v>
      </c>
      <c r="G347" s="86">
        <f>G348</f>
        <v>0</v>
      </c>
    </row>
    <row r="348" spans="1:7" ht="31.5" hidden="1">
      <c r="A348" s="23" t="s">
        <v>292</v>
      </c>
      <c r="B348" s="54" t="s">
        <v>177</v>
      </c>
      <c r="C348" s="54" t="s">
        <v>178</v>
      </c>
      <c r="D348" s="52" t="s">
        <v>450</v>
      </c>
      <c r="E348" s="54" t="s">
        <v>290</v>
      </c>
      <c r="F348" s="85">
        <f>F349</f>
        <v>0</v>
      </c>
      <c r="G348" s="85">
        <f>G349</f>
        <v>0</v>
      </c>
    </row>
    <row r="349" spans="1:7" ht="47.25" hidden="1">
      <c r="A349" s="23" t="s">
        <v>293</v>
      </c>
      <c r="B349" s="54" t="s">
        <v>177</v>
      </c>
      <c r="C349" s="54" t="s">
        <v>178</v>
      </c>
      <c r="D349" s="52" t="s">
        <v>450</v>
      </c>
      <c r="E349" s="54" t="s">
        <v>291</v>
      </c>
      <c r="F349" s="85"/>
      <c r="G349" s="85"/>
    </row>
    <row r="350" spans="1:7" ht="63" hidden="1">
      <c r="A350" s="10" t="s">
        <v>222</v>
      </c>
      <c r="B350" s="54" t="s">
        <v>177</v>
      </c>
      <c r="C350" s="54" t="s">
        <v>178</v>
      </c>
      <c r="D350" s="54" t="s">
        <v>416</v>
      </c>
      <c r="E350" s="54"/>
      <c r="F350" s="85">
        <f>F351+F353</f>
        <v>0</v>
      </c>
      <c r="G350" s="85">
        <f>G351+G353</f>
        <v>0</v>
      </c>
    </row>
    <row r="351" spans="1:7" ht="94.5" hidden="1">
      <c r="A351" s="10" t="s">
        <v>288</v>
      </c>
      <c r="B351" s="54" t="s">
        <v>177</v>
      </c>
      <c r="C351" s="54" t="s">
        <v>178</v>
      </c>
      <c r="D351" s="54" t="s">
        <v>280</v>
      </c>
      <c r="E351" s="54" t="s">
        <v>286</v>
      </c>
      <c r="F351" s="85">
        <f>F352</f>
        <v>0</v>
      </c>
      <c r="G351" s="85">
        <f>G352</f>
        <v>0</v>
      </c>
    </row>
    <row r="352" spans="1:7" ht="31.5" hidden="1">
      <c r="A352" s="10" t="s">
        <v>289</v>
      </c>
      <c r="B352" s="54" t="s">
        <v>177</v>
      </c>
      <c r="C352" s="54" t="s">
        <v>178</v>
      </c>
      <c r="D352" s="54" t="s">
        <v>280</v>
      </c>
      <c r="E352" s="54" t="s">
        <v>287</v>
      </c>
      <c r="F352" s="85"/>
      <c r="G352" s="85"/>
    </row>
    <row r="353" spans="1:7" ht="31.5" hidden="1">
      <c r="A353" s="10" t="s">
        <v>292</v>
      </c>
      <c r="B353" s="54" t="s">
        <v>177</v>
      </c>
      <c r="C353" s="54" t="s">
        <v>178</v>
      </c>
      <c r="D353" s="54" t="s">
        <v>280</v>
      </c>
      <c r="E353" s="54" t="s">
        <v>290</v>
      </c>
      <c r="F353" s="85">
        <f>F354</f>
        <v>0</v>
      </c>
      <c r="G353" s="85">
        <f>G354</f>
        <v>0</v>
      </c>
    </row>
    <row r="354" spans="1:7" ht="47.25" hidden="1">
      <c r="A354" s="10" t="s">
        <v>293</v>
      </c>
      <c r="B354" s="54" t="s">
        <v>177</v>
      </c>
      <c r="C354" s="54" t="s">
        <v>178</v>
      </c>
      <c r="D354" s="54" t="s">
        <v>280</v>
      </c>
      <c r="E354" s="54" t="s">
        <v>291</v>
      </c>
      <c r="F354" s="85"/>
      <c r="G354" s="85"/>
    </row>
    <row r="355" spans="1:7" ht="63" hidden="1">
      <c r="A355" s="10" t="s">
        <v>261</v>
      </c>
      <c r="B355" s="54" t="s">
        <v>177</v>
      </c>
      <c r="C355" s="54" t="s">
        <v>178</v>
      </c>
      <c r="D355" s="54" t="s">
        <v>416</v>
      </c>
      <c r="E355" s="54"/>
      <c r="F355" s="85">
        <f>F356+F358</f>
        <v>0</v>
      </c>
      <c r="G355" s="85">
        <f>G356+G358</f>
        <v>0</v>
      </c>
    </row>
    <row r="356" spans="1:7" ht="94.5" hidden="1">
      <c r="A356" s="10" t="s">
        <v>288</v>
      </c>
      <c r="B356" s="54" t="s">
        <v>177</v>
      </c>
      <c r="C356" s="54" t="s">
        <v>178</v>
      </c>
      <c r="D356" s="54" t="s">
        <v>280</v>
      </c>
      <c r="E356" s="54" t="s">
        <v>286</v>
      </c>
      <c r="F356" s="85">
        <f>F357</f>
        <v>0</v>
      </c>
      <c r="G356" s="85">
        <f>G357</f>
        <v>0</v>
      </c>
    </row>
    <row r="357" spans="1:7" ht="31.5" hidden="1">
      <c r="A357" s="10" t="s">
        <v>289</v>
      </c>
      <c r="B357" s="54" t="s">
        <v>177</v>
      </c>
      <c r="C357" s="54" t="s">
        <v>178</v>
      </c>
      <c r="D357" s="54" t="s">
        <v>280</v>
      </c>
      <c r="E357" s="54" t="s">
        <v>287</v>
      </c>
      <c r="F357" s="85"/>
      <c r="G357" s="85"/>
    </row>
    <row r="358" spans="1:7" ht="31.5" hidden="1">
      <c r="A358" s="10" t="s">
        <v>292</v>
      </c>
      <c r="B358" s="54" t="s">
        <v>177</v>
      </c>
      <c r="C358" s="54" t="s">
        <v>178</v>
      </c>
      <c r="D358" s="54" t="s">
        <v>280</v>
      </c>
      <c r="E358" s="54" t="s">
        <v>290</v>
      </c>
      <c r="F358" s="85">
        <f>F359</f>
        <v>0</v>
      </c>
      <c r="G358" s="85">
        <f>G359</f>
        <v>0</v>
      </c>
    </row>
    <row r="359" spans="1:7" ht="47.25" hidden="1">
      <c r="A359" s="10" t="s">
        <v>293</v>
      </c>
      <c r="B359" s="54" t="s">
        <v>177</v>
      </c>
      <c r="C359" s="54" t="s">
        <v>178</v>
      </c>
      <c r="D359" s="54" t="s">
        <v>280</v>
      </c>
      <c r="E359" s="54" t="s">
        <v>291</v>
      </c>
      <c r="F359" s="85"/>
      <c r="G359" s="85"/>
    </row>
    <row r="360" spans="1:7" s="28" customFormat="1" ht="15.75" hidden="1">
      <c r="A360" s="39" t="s">
        <v>527</v>
      </c>
      <c r="B360" s="158"/>
      <c r="C360" s="158"/>
      <c r="D360" s="158"/>
      <c r="E360" s="158"/>
      <c r="F360" s="138">
        <f>F361+F366</f>
        <v>0</v>
      </c>
      <c r="G360" s="138">
        <f>G361+G366</f>
        <v>0</v>
      </c>
    </row>
    <row r="361" spans="1:7" s="28" customFormat="1" ht="15.75" hidden="1">
      <c r="A361" s="106" t="s">
        <v>528</v>
      </c>
      <c r="B361" s="159" t="s">
        <v>180</v>
      </c>
      <c r="C361" s="159" t="s">
        <v>172</v>
      </c>
      <c r="D361" s="159"/>
      <c r="E361" s="159"/>
      <c r="F361" s="139">
        <f aca="true" t="shared" si="24" ref="F361:G364">F362</f>
        <v>0</v>
      </c>
      <c r="G361" s="139">
        <f t="shared" si="24"/>
        <v>0</v>
      </c>
    </row>
    <row r="362" spans="1:7" ht="31.5" hidden="1">
      <c r="A362" s="5" t="s">
        <v>283</v>
      </c>
      <c r="B362" s="55" t="s">
        <v>180</v>
      </c>
      <c r="C362" s="55" t="s">
        <v>172</v>
      </c>
      <c r="D362" s="55" t="s">
        <v>276</v>
      </c>
      <c r="E362" s="55"/>
      <c r="F362" s="86">
        <f t="shared" si="24"/>
        <v>0</v>
      </c>
      <c r="G362" s="86">
        <f t="shared" si="24"/>
        <v>0</v>
      </c>
    </row>
    <row r="363" spans="1:7" ht="31.5" hidden="1">
      <c r="A363" s="3" t="s">
        <v>421</v>
      </c>
      <c r="B363" s="54" t="s">
        <v>180</v>
      </c>
      <c r="C363" s="54" t="s">
        <v>172</v>
      </c>
      <c r="D363" s="54" t="s">
        <v>417</v>
      </c>
      <c r="E363" s="54"/>
      <c r="F363" s="85">
        <f t="shared" si="24"/>
        <v>0</v>
      </c>
      <c r="G363" s="85">
        <f t="shared" si="24"/>
        <v>0</v>
      </c>
    </row>
    <row r="364" spans="1:7" ht="31.5" hidden="1">
      <c r="A364" s="23" t="s">
        <v>292</v>
      </c>
      <c r="B364" s="54" t="s">
        <v>180</v>
      </c>
      <c r="C364" s="54" t="s">
        <v>172</v>
      </c>
      <c r="D364" s="54" t="s">
        <v>417</v>
      </c>
      <c r="E364" s="54" t="s">
        <v>290</v>
      </c>
      <c r="F364" s="85">
        <f t="shared" si="24"/>
        <v>0</v>
      </c>
      <c r="G364" s="85">
        <f t="shared" si="24"/>
        <v>0</v>
      </c>
    </row>
    <row r="365" spans="1:7" ht="47.25" hidden="1">
      <c r="A365" s="23" t="s">
        <v>293</v>
      </c>
      <c r="B365" s="54" t="s">
        <v>180</v>
      </c>
      <c r="C365" s="54" t="s">
        <v>172</v>
      </c>
      <c r="D365" s="54" t="s">
        <v>417</v>
      </c>
      <c r="E365" s="54" t="s">
        <v>291</v>
      </c>
      <c r="F365" s="85">
        <v>0</v>
      </c>
      <c r="G365" s="85">
        <v>0</v>
      </c>
    </row>
    <row r="366" spans="1:7" s="28" customFormat="1" ht="15.75" hidden="1">
      <c r="A366" s="106" t="s">
        <v>240</v>
      </c>
      <c r="B366" s="159" t="s">
        <v>180</v>
      </c>
      <c r="C366" s="159" t="s">
        <v>173</v>
      </c>
      <c r="D366" s="159"/>
      <c r="E366" s="159"/>
      <c r="F366" s="139">
        <f>F367+F371</f>
        <v>0</v>
      </c>
      <c r="G366" s="139">
        <f>G367+G371</f>
        <v>0</v>
      </c>
    </row>
    <row r="367" spans="1:7" ht="31.5" hidden="1">
      <c r="A367" s="5" t="s">
        <v>283</v>
      </c>
      <c r="B367" s="55" t="s">
        <v>180</v>
      </c>
      <c r="C367" s="55" t="s">
        <v>173</v>
      </c>
      <c r="D367" s="55" t="s">
        <v>276</v>
      </c>
      <c r="E367" s="55"/>
      <c r="F367" s="86">
        <f aca="true" t="shared" si="25" ref="F367:G369">F368</f>
        <v>0</v>
      </c>
      <c r="G367" s="86">
        <f t="shared" si="25"/>
        <v>0</v>
      </c>
    </row>
    <row r="368" spans="1:7" ht="31.5" hidden="1">
      <c r="A368" s="3" t="s">
        <v>409</v>
      </c>
      <c r="B368" s="54" t="s">
        <v>180</v>
      </c>
      <c r="C368" s="54" t="s">
        <v>173</v>
      </c>
      <c r="D368" s="54" t="s">
        <v>449</v>
      </c>
      <c r="E368" s="54"/>
      <c r="F368" s="85">
        <f t="shared" si="25"/>
        <v>0</v>
      </c>
      <c r="G368" s="85">
        <f t="shared" si="25"/>
        <v>0</v>
      </c>
    </row>
    <row r="369" spans="1:7" ht="47.25" hidden="1">
      <c r="A369" s="23" t="s">
        <v>302</v>
      </c>
      <c r="B369" s="54" t="s">
        <v>180</v>
      </c>
      <c r="C369" s="54" t="s">
        <v>173</v>
      </c>
      <c r="D369" s="54" t="s">
        <v>449</v>
      </c>
      <c r="E369" s="54" t="s">
        <v>299</v>
      </c>
      <c r="F369" s="85">
        <f t="shared" si="25"/>
        <v>0</v>
      </c>
      <c r="G369" s="85">
        <f t="shared" si="25"/>
        <v>0</v>
      </c>
    </row>
    <row r="370" spans="1:7" ht="15.75" hidden="1">
      <c r="A370" s="23" t="s">
        <v>303</v>
      </c>
      <c r="B370" s="54" t="s">
        <v>180</v>
      </c>
      <c r="C370" s="54" t="s">
        <v>173</v>
      </c>
      <c r="D370" s="54" t="s">
        <v>449</v>
      </c>
      <c r="E370" s="54" t="s">
        <v>300</v>
      </c>
      <c r="F370" s="85"/>
      <c r="G370" s="85"/>
    </row>
    <row r="371" spans="1:7" ht="31.5" hidden="1">
      <c r="A371" s="10" t="s">
        <v>537</v>
      </c>
      <c r="B371" s="54" t="s">
        <v>180</v>
      </c>
      <c r="C371" s="54" t="s">
        <v>173</v>
      </c>
      <c r="D371" s="54" t="s">
        <v>416</v>
      </c>
      <c r="E371" s="54" t="s">
        <v>171</v>
      </c>
      <c r="F371" s="85">
        <f>F372</f>
        <v>0</v>
      </c>
      <c r="G371" s="85">
        <f>G372</f>
        <v>0</v>
      </c>
    </row>
    <row r="372" spans="1:7" ht="47.25" hidden="1">
      <c r="A372" s="10" t="s">
        <v>302</v>
      </c>
      <c r="B372" s="54" t="s">
        <v>180</v>
      </c>
      <c r="C372" s="54" t="s">
        <v>173</v>
      </c>
      <c r="D372" s="54" t="s">
        <v>280</v>
      </c>
      <c r="E372" s="54" t="s">
        <v>299</v>
      </c>
      <c r="F372" s="85">
        <f>F373</f>
        <v>0</v>
      </c>
      <c r="G372" s="85">
        <f>G373</f>
        <v>0</v>
      </c>
    </row>
    <row r="373" spans="1:7" ht="15.75" hidden="1">
      <c r="A373" s="10" t="s">
        <v>303</v>
      </c>
      <c r="B373" s="54" t="s">
        <v>180</v>
      </c>
      <c r="C373" s="54" t="s">
        <v>173</v>
      </c>
      <c r="D373" s="54" t="s">
        <v>280</v>
      </c>
      <c r="E373" s="54" t="s">
        <v>300</v>
      </c>
      <c r="F373" s="85"/>
      <c r="G373" s="85"/>
    </row>
    <row r="374" spans="1:7" s="28" customFormat="1" ht="15.75" hidden="1">
      <c r="A374" s="39" t="s">
        <v>529</v>
      </c>
      <c r="B374" s="158" t="s">
        <v>179</v>
      </c>
      <c r="C374" s="158"/>
      <c r="D374" s="169"/>
      <c r="E374" s="158"/>
      <c r="F374" s="138">
        <f aca="true" t="shared" si="26" ref="F374:G378">F375</f>
        <v>0</v>
      </c>
      <c r="G374" s="138">
        <f t="shared" si="26"/>
        <v>0</v>
      </c>
    </row>
    <row r="375" spans="1:7" s="28" customFormat="1" ht="15.75" hidden="1">
      <c r="A375" s="106" t="s">
        <v>228</v>
      </c>
      <c r="B375" s="159" t="s">
        <v>179</v>
      </c>
      <c r="C375" s="159" t="s">
        <v>173</v>
      </c>
      <c r="D375" s="159"/>
      <c r="E375" s="159"/>
      <c r="F375" s="139">
        <f t="shared" si="26"/>
        <v>0</v>
      </c>
      <c r="G375" s="139">
        <f t="shared" si="26"/>
        <v>0</v>
      </c>
    </row>
    <row r="376" spans="1:7" ht="63" hidden="1">
      <c r="A376" s="7" t="s">
        <v>408</v>
      </c>
      <c r="B376" s="55" t="s">
        <v>179</v>
      </c>
      <c r="C376" s="55" t="s">
        <v>173</v>
      </c>
      <c r="D376" s="53" t="s">
        <v>437</v>
      </c>
      <c r="E376" s="55"/>
      <c r="F376" s="86">
        <f t="shared" si="26"/>
        <v>0</v>
      </c>
      <c r="G376" s="86">
        <f t="shared" si="26"/>
        <v>0</v>
      </c>
    </row>
    <row r="377" spans="1:7" ht="47.25" hidden="1">
      <c r="A377" s="23" t="s">
        <v>302</v>
      </c>
      <c r="B377" s="54" t="s">
        <v>179</v>
      </c>
      <c r="C377" s="54" t="s">
        <v>173</v>
      </c>
      <c r="D377" s="52" t="s">
        <v>451</v>
      </c>
      <c r="E377" s="54" t="s">
        <v>299</v>
      </c>
      <c r="F377" s="85">
        <f t="shared" si="26"/>
        <v>0</v>
      </c>
      <c r="G377" s="85">
        <f t="shared" si="26"/>
        <v>0</v>
      </c>
    </row>
    <row r="378" spans="1:7" ht="15.75" hidden="1">
      <c r="A378" s="23" t="s">
        <v>321</v>
      </c>
      <c r="B378" s="54" t="s">
        <v>179</v>
      </c>
      <c r="C378" s="54" t="s">
        <v>173</v>
      </c>
      <c r="D378" s="52" t="s">
        <v>451</v>
      </c>
      <c r="E378" s="54" t="s">
        <v>320</v>
      </c>
      <c r="F378" s="85">
        <f t="shared" si="26"/>
        <v>0</v>
      </c>
      <c r="G378" s="85">
        <f t="shared" si="26"/>
        <v>0</v>
      </c>
    </row>
    <row r="379" spans="1:7" ht="78.75" hidden="1">
      <c r="A379" s="23" t="s">
        <v>322</v>
      </c>
      <c r="B379" s="54" t="s">
        <v>179</v>
      </c>
      <c r="C379" s="54" t="s">
        <v>173</v>
      </c>
      <c r="D379" s="52" t="s">
        <v>451</v>
      </c>
      <c r="E379" s="54" t="s">
        <v>264</v>
      </c>
      <c r="F379" s="85"/>
      <c r="G379" s="85"/>
    </row>
    <row r="380" spans="1:7" s="28" customFormat="1" ht="63" hidden="1">
      <c r="A380" s="39" t="s">
        <v>530</v>
      </c>
      <c r="B380" s="158" t="s">
        <v>186</v>
      </c>
      <c r="C380" s="158"/>
      <c r="D380" s="158"/>
      <c r="E380" s="158"/>
      <c r="F380" s="138">
        <f>F381+F390</f>
        <v>0</v>
      </c>
      <c r="G380" s="138">
        <f>G381+G390</f>
        <v>0</v>
      </c>
    </row>
    <row r="381" spans="1:7" s="28" customFormat="1" ht="47.25" hidden="1">
      <c r="A381" s="106" t="s">
        <v>531</v>
      </c>
      <c r="B381" s="159" t="s">
        <v>186</v>
      </c>
      <c r="C381" s="159" t="s">
        <v>172</v>
      </c>
      <c r="D381" s="159"/>
      <c r="E381" s="159"/>
      <c r="F381" s="139">
        <f>F382+F385</f>
        <v>0</v>
      </c>
      <c r="G381" s="139">
        <f>G382+G385</f>
        <v>0</v>
      </c>
    </row>
    <row r="382" spans="1:7" ht="47.25" hidden="1">
      <c r="A382" s="10" t="s">
        <v>245</v>
      </c>
      <c r="B382" s="54" t="s">
        <v>186</v>
      </c>
      <c r="C382" s="54" t="s">
        <v>172</v>
      </c>
      <c r="D382" s="54" t="s">
        <v>416</v>
      </c>
      <c r="E382" s="54"/>
      <c r="F382" s="85">
        <f>F383</f>
        <v>0</v>
      </c>
      <c r="G382" s="85">
        <f>G383</f>
        <v>0</v>
      </c>
    </row>
    <row r="383" spans="1:7" ht="15.75" hidden="1">
      <c r="A383" s="10" t="s">
        <v>236</v>
      </c>
      <c r="B383" s="54" t="s">
        <v>186</v>
      </c>
      <c r="C383" s="54" t="s">
        <v>172</v>
      </c>
      <c r="D383" s="54" t="s">
        <v>280</v>
      </c>
      <c r="E383" s="54" t="s">
        <v>185</v>
      </c>
      <c r="F383" s="85">
        <f>F384</f>
        <v>0</v>
      </c>
      <c r="G383" s="85">
        <f>G384</f>
        <v>0</v>
      </c>
    </row>
    <row r="384" spans="1:7" ht="15.75" hidden="1">
      <c r="A384" s="10" t="s">
        <v>296</v>
      </c>
      <c r="B384" s="54" t="s">
        <v>186</v>
      </c>
      <c r="C384" s="54" t="s">
        <v>172</v>
      </c>
      <c r="D384" s="54" t="s">
        <v>280</v>
      </c>
      <c r="E384" s="54" t="s">
        <v>225</v>
      </c>
      <c r="F384" s="160"/>
      <c r="G384" s="160"/>
    </row>
    <row r="385" spans="1:7" ht="31.5" hidden="1">
      <c r="A385" s="8" t="s">
        <v>334</v>
      </c>
      <c r="B385" s="55" t="s">
        <v>186</v>
      </c>
      <c r="C385" s="55" t="s">
        <v>172</v>
      </c>
      <c r="D385" s="53" t="s">
        <v>333</v>
      </c>
      <c r="E385" s="170"/>
      <c r="F385" s="86">
        <f aca="true" t="shared" si="27" ref="F385:G388">F386</f>
        <v>0</v>
      </c>
      <c r="G385" s="86">
        <f t="shared" si="27"/>
        <v>0</v>
      </c>
    </row>
    <row r="386" spans="1:7" ht="15.75" hidden="1">
      <c r="A386" s="7" t="s">
        <v>335</v>
      </c>
      <c r="B386" s="55" t="s">
        <v>186</v>
      </c>
      <c r="C386" s="55" t="s">
        <v>172</v>
      </c>
      <c r="D386" s="53" t="s">
        <v>332</v>
      </c>
      <c r="E386" s="170"/>
      <c r="F386" s="86">
        <f t="shared" si="27"/>
        <v>0</v>
      </c>
      <c r="G386" s="86">
        <f t="shared" si="27"/>
        <v>0</v>
      </c>
    </row>
    <row r="387" spans="1:7" ht="47.25" hidden="1">
      <c r="A387" s="10" t="s">
        <v>281</v>
      </c>
      <c r="B387" s="54" t="s">
        <v>186</v>
      </c>
      <c r="C387" s="54" t="s">
        <v>172</v>
      </c>
      <c r="D387" s="171" t="s">
        <v>336</v>
      </c>
      <c r="E387" s="54"/>
      <c r="F387" s="85">
        <f t="shared" si="27"/>
        <v>0</v>
      </c>
      <c r="G387" s="85">
        <f t="shared" si="27"/>
        <v>0</v>
      </c>
    </row>
    <row r="388" spans="1:7" ht="15.75" hidden="1">
      <c r="A388" s="23" t="s">
        <v>236</v>
      </c>
      <c r="B388" s="54" t="s">
        <v>186</v>
      </c>
      <c r="C388" s="54" t="s">
        <v>172</v>
      </c>
      <c r="D388" s="171" t="s">
        <v>336</v>
      </c>
      <c r="E388" s="54" t="s">
        <v>185</v>
      </c>
      <c r="F388" s="85">
        <f t="shared" si="27"/>
        <v>0</v>
      </c>
      <c r="G388" s="85">
        <f t="shared" si="27"/>
        <v>0</v>
      </c>
    </row>
    <row r="389" spans="1:7" ht="15.75" hidden="1">
      <c r="A389" s="23" t="s">
        <v>296</v>
      </c>
      <c r="B389" s="54" t="s">
        <v>186</v>
      </c>
      <c r="C389" s="54" t="s">
        <v>172</v>
      </c>
      <c r="D389" s="171" t="s">
        <v>336</v>
      </c>
      <c r="E389" s="54" t="s">
        <v>225</v>
      </c>
      <c r="F389" s="160"/>
      <c r="G389" s="160"/>
    </row>
    <row r="390" spans="1:7" s="28" customFormat="1" ht="31.5" hidden="1">
      <c r="A390" s="106" t="s">
        <v>532</v>
      </c>
      <c r="B390" s="159" t="s">
        <v>186</v>
      </c>
      <c r="C390" s="159" t="s">
        <v>175</v>
      </c>
      <c r="D390" s="172"/>
      <c r="E390" s="159"/>
      <c r="F390" s="139">
        <f>F391+F399</f>
        <v>0</v>
      </c>
      <c r="G390" s="139">
        <f>G391+G399</f>
        <v>0</v>
      </c>
    </row>
    <row r="391" spans="1:7" ht="31.5" hidden="1">
      <c r="A391" s="8" t="s">
        <v>334</v>
      </c>
      <c r="B391" s="55" t="s">
        <v>186</v>
      </c>
      <c r="C391" s="55" t="s">
        <v>175</v>
      </c>
      <c r="D391" s="53" t="s">
        <v>333</v>
      </c>
      <c r="E391" s="55"/>
      <c r="F391" s="173">
        <f>F392</f>
        <v>0</v>
      </c>
      <c r="G391" s="173">
        <f>G392</f>
        <v>0</v>
      </c>
    </row>
    <row r="392" spans="1:7" ht="31.5" hidden="1">
      <c r="A392" s="7" t="s">
        <v>238</v>
      </c>
      <c r="B392" s="55" t="s">
        <v>186</v>
      </c>
      <c r="C392" s="55" t="s">
        <v>175</v>
      </c>
      <c r="D392" s="53" t="s">
        <v>337</v>
      </c>
      <c r="E392" s="55"/>
      <c r="F392" s="86">
        <f>F393+F396</f>
        <v>0</v>
      </c>
      <c r="G392" s="86">
        <f>G393+G396</f>
        <v>0</v>
      </c>
    </row>
    <row r="393" spans="1:7" ht="15.75" hidden="1">
      <c r="A393" s="10" t="s">
        <v>285</v>
      </c>
      <c r="B393" s="54" t="s">
        <v>186</v>
      </c>
      <c r="C393" s="54" t="s">
        <v>175</v>
      </c>
      <c r="D393" s="52" t="s">
        <v>338</v>
      </c>
      <c r="E393" s="54"/>
      <c r="F393" s="85">
        <f>F394</f>
        <v>0</v>
      </c>
      <c r="G393" s="85">
        <f>G394</f>
        <v>0</v>
      </c>
    </row>
    <row r="394" spans="1:7" ht="15.75" hidden="1">
      <c r="A394" s="23" t="s">
        <v>236</v>
      </c>
      <c r="B394" s="54" t="s">
        <v>186</v>
      </c>
      <c r="C394" s="54" t="s">
        <v>175</v>
      </c>
      <c r="D394" s="52" t="s">
        <v>338</v>
      </c>
      <c r="E394" s="54" t="s">
        <v>185</v>
      </c>
      <c r="F394" s="85">
        <f>F395</f>
        <v>0</v>
      </c>
      <c r="G394" s="85">
        <f>G395</f>
        <v>0</v>
      </c>
    </row>
    <row r="395" spans="1:7" ht="15.75" hidden="1">
      <c r="A395" s="10" t="s">
        <v>251</v>
      </c>
      <c r="B395" s="54" t="s">
        <v>186</v>
      </c>
      <c r="C395" s="54" t="s">
        <v>175</v>
      </c>
      <c r="D395" s="52" t="s">
        <v>338</v>
      </c>
      <c r="E395" s="54" t="s">
        <v>271</v>
      </c>
      <c r="F395" s="160"/>
      <c r="G395" s="160"/>
    </row>
    <row r="396" spans="1:7" ht="31.5" hidden="1">
      <c r="A396" s="10" t="s">
        <v>284</v>
      </c>
      <c r="B396" s="54" t="s">
        <v>186</v>
      </c>
      <c r="C396" s="54" t="s">
        <v>175</v>
      </c>
      <c r="D396" s="52" t="s">
        <v>339</v>
      </c>
      <c r="E396" s="54"/>
      <c r="F396" s="85">
        <f>F397</f>
        <v>0</v>
      </c>
      <c r="G396" s="85">
        <f>G397</f>
        <v>0</v>
      </c>
    </row>
    <row r="397" spans="1:7" ht="15.75" hidden="1">
      <c r="A397" s="23" t="s">
        <v>236</v>
      </c>
      <c r="B397" s="54" t="s">
        <v>186</v>
      </c>
      <c r="C397" s="54" t="s">
        <v>175</v>
      </c>
      <c r="D397" s="52" t="s">
        <v>339</v>
      </c>
      <c r="E397" s="54" t="s">
        <v>185</v>
      </c>
      <c r="F397" s="85">
        <f>F398</f>
        <v>0</v>
      </c>
      <c r="G397" s="85">
        <f>G398</f>
        <v>0</v>
      </c>
    </row>
    <row r="398" spans="1:7" ht="15.75" hidden="1">
      <c r="A398" s="10" t="s">
        <v>247</v>
      </c>
      <c r="B398" s="54" t="s">
        <v>186</v>
      </c>
      <c r="C398" s="54" t="s">
        <v>175</v>
      </c>
      <c r="D398" s="52" t="s">
        <v>339</v>
      </c>
      <c r="E398" s="54" t="s">
        <v>271</v>
      </c>
      <c r="F398" s="160"/>
      <c r="G398" s="160"/>
    </row>
    <row r="399" spans="1:7" ht="47.25" hidden="1">
      <c r="A399" s="8" t="s">
        <v>539</v>
      </c>
      <c r="B399" s="55" t="s">
        <v>186</v>
      </c>
      <c r="C399" s="55" t="s">
        <v>175</v>
      </c>
      <c r="D399" s="55" t="s">
        <v>397</v>
      </c>
      <c r="E399" s="55"/>
      <c r="F399" s="86">
        <f>F400</f>
        <v>0</v>
      </c>
      <c r="G399" s="86">
        <f>G400</f>
        <v>0</v>
      </c>
    </row>
    <row r="400" spans="1:7" ht="15.75" hidden="1">
      <c r="A400" s="23" t="s">
        <v>236</v>
      </c>
      <c r="B400" s="54" t="s">
        <v>186</v>
      </c>
      <c r="C400" s="54" t="s">
        <v>175</v>
      </c>
      <c r="D400" s="54" t="s">
        <v>443</v>
      </c>
      <c r="E400" s="54" t="s">
        <v>185</v>
      </c>
      <c r="F400" s="85">
        <f>F401</f>
        <v>0</v>
      </c>
      <c r="G400" s="85">
        <f>G401</f>
        <v>0</v>
      </c>
    </row>
    <row r="401" spans="1:7" ht="15.75" hidden="1">
      <c r="A401" s="10" t="s">
        <v>251</v>
      </c>
      <c r="B401" s="54" t="s">
        <v>186</v>
      </c>
      <c r="C401" s="54" t="s">
        <v>175</v>
      </c>
      <c r="D401" s="54" t="s">
        <v>443</v>
      </c>
      <c r="E401" s="54" t="s">
        <v>271</v>
      </c>
      <c r="F401" s="160"/>
      <c r="G401" s="160"/>
    </row>
    <row r="402" spans="1:7" ht="15.75">
      <c r="A402" s="43" t="s">
        <v>543</v>
      </c>
      <c r="B402" s="55"/>
      <c r="C402" s="55"/>
      <c r="D402" s="55"/>
      <c r="E402" s="55"/>
      <c r="F402" s="175">
        <f>4033.5*2.5%</f>
        <v>100.8375</v>
      </c>
      <c r="G402" s="175">
        <f>3870.7*5%</f>
        <v>193.535</v>
      </c>
    </row>
    <row r="403" spans="1:7" ht="15.75">
      <c r="A403" s="40" t="s">
        <v>184</v>
      </c>
      <c r="B403" s="174"/>
      <c r="C403" s="174"/>
      <c r="D403" s="174"/>
      <c r="E403" s="174"/>
      <c r="F403" s="175">
        <f>F402+F331+F292+F200+F122+F74+F12</f>
        <v>4033.5375000000004</v>
      </c>
      <c r="G403" s="175">
        <f>G402+G331+G292+G200+G122+G74+G12</f>
        <v>3870.7349999999997</v>
      </c>
    </row>
    <row r="404" spans="6:7" ht="15.75">
      <c r="F404" s="114">
        <f>'пр.11,'!H160</f>
        <v>4033.5375000000004</v>
      </c>
      <c r="G404" s="114">
        <f>'пр.11,'!I160</f>
        <v>3870.7349999999997</v>
      </c>
    </row>
    <row r="405" spans="6:7" ht="15.75">
      <c r="F405" s="157">
        <f>F403-F404</f>
        <v>0</v>
      </c>
      <c r="G405" s="157">
        <f>G403-G404</f>
        <v>0</v>
      </c>
    </row>
  </sheetData>
  <sheetProtection/>
  <mergeCells count="8">
    <mergeCell ref="A7:G7"/>
    <mergeCell ref="A10:A11"/>
    <mergeCell ref="B10:B11"/>
    <mergeCell ref="C10:C11"/>
    <mergeCell ref="D10:D11"/>
    <mergeCell ref="E10:E11"/>
    <mergeCell ref="F10:G10"/>
    <mergeCell ref="A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Мухоршибирскому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2001-12-31T16:45:29Z</cp:lastPrinted>
  <dcterms:created xsi:type="dcterms:W3CDTF">2007-02-01T06:35:05Z</dcterms:created>
  <dcterms:modified xsi:type="dcterms:W3CDTF">2001-12-31T16:52:59Z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