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30" tabRatio="922" activeTab="4"/>
  </bookViews>
  <sheets>
    <sheet name="пр.1" sheetId="1" r:id="rId1"/>
    <sheet name="пр.2" sheetId="2" r:id="rId2"/>
    <sheet name="пр.3" sheetId="3" r:id="rId3"/>
    <sheet name="пр.4," sheetId="4" r:id="rId4"/>
    <sheet name="пр.6," sheetId="5" r:id="rId5"/>
    <sheet name="пр.8." sheetId="6" r:id="rId6"/>
    <sheet name="пр.10," sheetId="7" r:id="rId7"/>
    <sheet name="пр.12," sheetId="8" r:id="rId8"/>
    <sheet name="смета" sheetId="9" r:id="rId9"/>
  </sheets>
  <externalReferences>
    <externalReference r:id="rId12"/>
  </externalReferences>
  <definedNames>
    <definedName name="_xlnm._FilterDatabase" localSheetId="6" hidden="1">'пр.10,'!$A$10:$H$623</definedName>
    <definedName name="_xlnm.Print_Titles" localSheetId="6">'пр.10,'!$10:$10</definedName>
    <definedName name="_xlnm.Print_Titles" localSheetId="4">'пр.6,'!$9:$9</definedName>
    <definedName name="_xlnm.Print_Titles" localSheetId="5">'пр.8.'!$10:$10</definedName>
    <definedName name="_xlnm.Print_Area" localSheetId="6">'пр.10,'!$A$1:$R$160</definedName>
    <definedName name="_xlnm.Print_Area" localSheetId="3">'пр.4,'!$A$1:$D$52</definedName>
    <definedName name="_xlnm.Print_Area" localSheetId="4">'пр.6,'!$A$1:$G$27</definedName>
    <definedName name="_xlnm.Print_Area" localSheetId="5">'пр.8.'!$A$1:$L$411</definedName>
  </definedNames>
  <calcPr fullCalcOnLoad="1"/>
</workbook>
</file>

<file path=xl/sharedStrings.xml><?xml version="1.0" encoding="utf-8"?>
<sst xmlns="http://schemas.openxmlformats.org/spreadsheetml/2006/main" count="3609" uniqueCount="657">
  <si>
    <t>Функционирование высшего должностного лица субьекта Российской Федерации и органа местного самоуправления</t>
  </si>
  <si>
    <t>999 81 00</t>
  </si>
  <si>
    <t>999 81 01</t>
  </si>
  <si>
    <t xml:space="preserve">Фонд оплаты труда государственных (муниципальных) органов и взносы по обязательному социальному страхованию
</t>
  </si>
  <si>
    <t>999 81 02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</si>
  <si>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</si>
  <si>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</si>
  <si>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>852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</si>
  <si>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</si>
  <si>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999 40 00</t>
  </si>
  <si>
    <t xml:space="preserve">000 </t>
  </si>
  <si>
    <t>Межбюджетные трансферты на осуществление части полномочий по формированию и исполнению бюджета поселения</t>
  </si>
  <si>
    <t>999 41 00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</si>
  <si>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</si>
  <si>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999 8102</t>
  </si>
  <si>
    <t>Обеспечение проведения выборов и референдумов</t>
  </si>
  <si>
    <t>Проведение выборов и референдумов</t>
  </si>
  <si>
    <t>999 8800</t>
  </si>
  <si>
    <t>Проведение выборов в представительные органы муниципального образования</t>
  </si>
  <si>
    <t>999 8801</t>
  </si>
  <si>
    <t>Проведение выборов главы муниципального образования</t>
  </si>
  <si>
    <t>999 8802</t>
  </si>
  <si>
    <t>Резервные фонды местной администраций</t>
  </si>
  <si>
    <t>999 8600</t>
  </si>
  <si>
    <t>999 8601</t>
  </si>
  <si>
    <t>999 8602</t>
  </si>
  <si>
    <t>999 8603</t>
  </si>
  <si>
    <t>999 8290</t>
  </si>
  <si>
    <t xml:space="preserve">  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</si>
  <si>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</si>
  <si>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</si>
  <si>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999 5118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</si>
  <si>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</si>
  <si>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999 8230</t>
  </si>
  <si>
    <t>Обеспечение пожарной безопасности</t>
  </si>
  <si>
    <t xml:space="preserve"> Фонд оплаты труда казенных учреждений и взносы
по обязательному социальному страхованию
</t>
  </si>
  <si>
    <t xml:space="preserve">Иные выплаты персоналу казенных учреждений,
за исключением фонда оплаты труда
</t>
  </si>
  <si>
    <t>112</t>
  </si>
  <si>
    <t>Другие вопросы в области национальной безопасности и правоохранительной деятельности</t>
  </si>
  <si>
    <t>Водное хозяйство</t>
  </si>
  <si>
    <t>Водохозяйственные мероприятия</t>
  </si>
  <si>
    <t>999 8900</t>
  </si>
  <si>
    <t xml:space="preserve">Мероприятия в области использования, охраны
водных объектов и гидротехнических сооружений
</t>
  </si>
  <si>
    <t>999 8901</t>
  </si>
  <si>
    <t>Транспорт</t>
  </si>
  <si>
    <t>Другие виды транспорта</t>
  </si>
  <si>
    <t>999 8229</t>
  </si>
  <si>
    <t xml:space="preserve">Содержание автомобильных дорог общего пользования местного значения 
</t>
  </si>
  <si>
    <t>999 8220</t>
  </si>
  <si>
    <t xml:space="preserve">Бюджетные инвестиции в объекты капитального строительства государственной (муниципальной) собственности
</t>
  </si>
  <si>
    <t>ЖИЛИЩНО - КОММУНАЛЬНОЕ ХОЗЯЙСТВО</t>
  </si>
  <si>
    <t>Благоустройство</t>
  </si>
  <si>
    <t>999 8291</t>
  </si>
  <si>
    <t>999 8250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</si>
  <si>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</si>
  <si>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999 5144</t>
  </si>
  <si>
    <t>999 8311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</si>
  <si>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</si>
  <si>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</si>
  <si>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999 8312</t>
  </si>
  <si>
    <t>999 4000</t>
  </si>
  <si>
    <t>Межбюджетные трансферты на осуществление части полномочий по вопросам в области культуры</t>
  </si>
  <si>
    <t>999 4200</t>
  </si>
  <si>
    <t>999 8501</t>
  </si>
  <si>
    <t xml:space="preserve">Другие вопросы в области социальной политики
</t>
  </si>
  <si>
    <t>999 8270</t>
  </si>
  <si>
    <t>Иные выплаты населению</t>
  </si>
  <si>
    <t>360</t>
  </si>
  <si>
    <t>999 8260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</si>
  <si>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</si>
  <si>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</si>
  <si>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</si>
  <si>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999 8700</t>
  </si>
  <si>
    <t xml:space="preserve">Процентные платежи по муниципальному долгу </t>
  </si>
  <si>
    <t>999 8701</t>
  </si>
  <si>
    <t>Обслуживание муниципального долга</t>
  </si>
  <si>
    <t>730</t>
  </si>
  <si>
    <t>Краткое наименование трансфертов</t>
  </si>
  <si>
    <t>ВСЕГО РАСХОДОВ</t>
  </si>
  <si>
    <t>Межбюджетные трансферты на осуществление части полномочий по земельному контролю</t>
  </si>
  <si>
    <t>999 42 00</t>
  </si>
  <si>
    <t>999 43 00</t>
  </si>
  <si>
    <t>933</t>
  </si>
  <si>
    <t>НАЦИОНАЛЬНАЯ ОБОРОНА</t>
  </si>
  <si>
    <t>000 01 02 00 00 00 0000 000</t>
  </si>
  <si>
    <t>Кредиты кредитных организаций в валюте Российской Федерации</t>
  </si>
  <si>
    <t>000 01 02 00 00 10 0000 710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</si>
  <si>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</si>
  <si>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</si>
  <si>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000 01 03 00 00 00 0000 000</t>
  </si>
  <si>
    <t>000 01 03 00 00 10 0000 710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</si>
  <si>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</si>
  <si>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</si>
  <si>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</si>
  <si>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</si>
  <si>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финансирования дефицита бюджетов</t>
  </si>
  <si>
    <t>000 01 06 05 01 10 0000 640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</si>
  <si>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</si>
  <si>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</si>
  <si>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</si>
  <si>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</si>
  <si>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</si>
  <si>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000 01 05 02 01 10 0000 510</t>
  </si>
  <si>
    <t>Увеличение прочих остатков средств бюджетов поселений</t>
  </si>
  <si>
    <t>000 01 05 00 00 00 0000 600</t>
  </si>
  <si>
    <t>Уменьшение остатков средств бюджетов</t>
  </si>
  <si>
    <t>000 01 05 00 01 10 0000 610</t>
  </si>
  <si>
    <t>Уменьшение прочих остатков средств бюджетов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</si>
  <si>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</si>
  <si>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</si>
  <si>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</si>
  <si>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</si>
  <si>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</si>
  <si>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1 13 01995 10 0000 130</t>
  </si>
  <si>
    <t>Прочие доходы  от оказания платных услуг  (работ) получателями средств бюджетов поселений</t>
  </si>
  <si>
    <t>1 13 02995 10 0000 130</t>
  </si>
  <si>
    <t>Прочие доходы  от  компенсации затрат бюджетов поселений</t>
  </si>
  <si>
    <t>1 14 00000 00 0000 000</t>
  </si>
  <si>
    <t>ДОХОДЫ ОТ ПРОДАЖИ МАТЕРИАЛЬНЫХ И НЕМАТЕРИАЛЬНЫХ АКТИВОВ</t>
  </si>
  <si>
    <t>1 14 02052 10 0000 410</t>
  </si>
  <si>
    <t xml:space="preserve">Уплата налога на имущество организаций </t>
  </si>
  <si>
    <t>850</t>
  </si>
  <si>
    <t>Уплата  земельного налога</t>
  </si>
  <si>
    <t>Налог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</si>
  <si>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</si>
  <si>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</si>
  <si>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</si>
  <si>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Прочие безвозмездные поступления в бюджеты сельских поселений от бюджетов муниципальных районов</t>
  </si>
  <si>
    <t>1 06 06043 10 0000 110</t>
  </si>
  <si>
    <t>1 06 06033 10 0000 110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</si>
  <si>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</si>
  <si>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</si>
  <si>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</si>
  <si>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>1 01 02000 01 0000 110</t>
  </si>
  <si>
    <t>2 00 00000 00 0000 000</t>
  </si>
  <si>
    <t xml:space="preserve">БЕЗВОЗМЕЗДНЫЕ ПОСТУПЛЕНИЯ </t>
  </si>
  <si>
    <t>2 02 03015 10 0000 151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</si>
  <si>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</si>
  <si>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</si>
  <si>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</si>
  <si>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</si>
  <si>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</si>
  <si>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1 14 06013 10 0000 430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</si>
  <si>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</si>
  <si>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</si>
  <si>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</si>
  <si>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</si>
  <si>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</si>
  <si>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1 16 23052 10 0000 140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</si>
  <si>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</si>
  <si>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</si>
  <si>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</si>
  <si>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</si>
  <si>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</si>
  <si>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</si>
  <si>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</si>
  <si>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</si>
  <si>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1 17 00000 00 0000 000</t>
  </si>
  <si>
    <t>ПРОЧИЕ НЕНАЛОГОВЫЕ ДОХОДЫ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</si>
  <si>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</si>
  <si>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</si>
  <si>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</si>
  <si>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</si>
  <si>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1 01 02020 01 0000 110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</si>
  <si>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</si>
  <si>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</si>
  <si>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</si>
  <si>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</si>
  <si>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</si>
  <si>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</si>
  <si>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</si>
  <si>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</si>
  <si>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</si>
  <si>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</si>
  <si>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</si>
  <si>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</si>
  <si>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000</t>
  </si>
  <si>
    <t>01</t>
  </si>
  <si>
    <t>02</t>
  </si>
  <si>
    <t>07</t>
  </si>
  <si>
    <t>03</t>
  </si>
  <si>
    <t>09</t>
  </si>
  <si>
    <t>10</t>
  </si>
  <si>
    <t>06</t>
  </si>
  <si>
    <t>12</t>
  </si>
  <si>
    <t>11</t>
  </si>
  <si>
    <t>04</t>
  </si>
  <si>
    <t>05</t>
  </si>
  <si>
    <t>08</t>
  </si>
  <si>
    <t>ИТОГО расходов</t>
  </si>
  <si>
    <t>500</t>
  </si>
  <si>
    <t>14</t>
  </si>
  <si>
    <t>Другие общегосударственные вопросы</t>
  </si>
  <si>
    <t>Пенсионное обеспечение</t>
  </si>
  <si>
    <t>Доплаты к пенсиям, дополнительное пенсионное обеспечение</t>
  </si>
  <si>
    <t>Сельское хозяйство и рыболовство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</si>
  <si>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</si>
  <si>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</si>
  <si>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</si>
  <si>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Молодежная политика и оздоровление детей</t>
  </si>
  <si>
    <t>Социальное обеспечение населения</t>
  </si>
  <si>
    <t>Другие вопросы в области социальной политики</t>
  </si>
  <si>
    <t>Культура</t>
  </si>
  <si>
    <t>Межбюджетные трансферты на осуществление полномочий в отрасли "Культура"</t>
  </si>
  <si>
    <t>999 46 00</t>
  </si>
  <si>
    <t>Примечание</t>
  </si>
  <si>
    <t>Всего расходов</t>
  </si>
  <si>
    <t>Заработная плата главы</t>
  </si>
  <si>
    <t>Заработная плата специалиста, тех персонала</t>
  </si>
  <si>
    <t>услуги связи</t>
  </si>
  <si>
    <t>Земельный налог</t>
  </si>
  <si>
    <t>Транспортный налог, НДС, НВОС,членский взнос АСМО</t>
  </si>
  <si>
    <t>Заработная плата специалиста ВУС</t>
  </si>
  <si>
    <t>Расходы при ЧС</t>
  </si>
  <si>
    <t>ГСМ</t>
  </si>
  <si>
    <t>Акарицидная обработка, дератизация, лабораторное исследование воды, уборка мусора</t>
  </si>
  <si>
    <t>Дошкольное образование</t>
  </si>
  <si>
    <t>Оздоровление детей</t>
  </si>
  <si>
    <t>Другие вопросы в области образования</t>
  </si>
  <si>
    <t>Бюджетные инвестиции</t>
  </si>
  <si>
    <t>Другие вопросы в области жилищно-коммунального хозяйства</t>
  </si>
  <si>
    <t>Осуществление государственных полномочий по образованию и организации деятельности по опеке и попечительству в Республике Бурятия</t>
  </si>
  <si>
    <t>Мероприятия по проведению оздоровительной компании детей</t>
  </si>
  <si>
    <t>Осуществление государственных полномочий по хранению, формированию, учету и использованию архивного фонда Республики Бурятия</t>
  </si>
  <si>
    <t>510</t>
  </si>
  <si>
    <t>Другие вопросы в области национальной экономики</t>
  </si>
  <si>
    <t>Осуществление государственных полномочий по созданию и организации деятельности административных комиссий</t>
  </si>
  <si>
    <t>Периодическая печать и издательства</t>
  </si>
  <si>
    <t>Осуществление  полномочий по архитектуре</t>
  </si>
  <si>
    <t>Осуществление полномочий по земельным вопросам</t>
  </si>
  <si>
    <t>Развитие общественной инфраструктуры муниципальных образований</t>
  </si>
  <si>
    <t>Обеспечение профессиональной переподготовки, повышения квалификации глав муниципальных образований и муниципальных служащих</t>
  </si>
  <si>
    <t>Резервный фонд администрации по предупреждению чрезвычайных ситуаций</t>
  </si>
  <si>
    <t>Резервный фонд администрации по ликвидации чрезвычайных ситуаций и последствий стихийных бедствий</t>
  </si>
  <si>
    <t>13</t>
  </si>
  <si>
    <t>Межбюджетные трансферты</t>
  </si>
  <si>
    <t>Осуществление отдельных государственных полномочий по уведомительной регистрации коллективных договор</t>
  </si>
  <si>
    <t>Прочие  межбюджетные трансферты  общего характера</t>
  </si>
  <si>
    <t>Ежемесячное денежное вознаграждение за классное руководство</t>
  </si>
  <si>
    <t>Массовый спорт</t>
  </si>
  <si>
    <t>Общее образование</t>
  </si>
  <si>
    <t>Профессиональная подготовка, переподготовка и повышение квалификации</t>
  </si>
  <si>
    <t>Увеличение фондов оплаты труда основного персонала отрасли "Культура"</t>
  </si>
  <si>
    <t>Увеличение фондов оплаты труда воспитателей муниципальных дошкольных учреждений</t>
  </si>
  <si>
    <t>Осуществление государственных полномочий по расчету и предоставлению дотаций поселениям</t>
  </si>
  <si>
    <t>Оздоровление детей за исключением детей, находящихся в трудной жизненной ситуации</t>
  </si>
  <si>
    <t>Иные межбюджетные трансферты</t>
  </si>
  <si>
    <t>121</t>
  </si>
  <si>
    <t>Повышение эффективности бюджетных расходов до 2014 года</t>
  </si>
  <si>
    <t>244</t>
  </si>
  <si>
    <t xml:space="preserve">Иные межбюджетные трансферты </t>
  </si>
  <si>
    <t>851</t>
  </si>
  <si>
    <t>Исполнение судебных актов</t>
  </si>
  <si>
    <t>830</t>
  </si>
  <si>
    <t>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сообщении(кроме железнодорожного транспорта)</t>
  </si>
  <si>
    <t>Уплата налога на имущество организаций и земельного налога</t>
  </si>
  <si>
    <t>870</t>
  </si>
  <si>
    <t>122</t>
  </si>
  <si>
    <t>Закупка товаров, работ, услуг в сфере информационно-коммуникационных технологий</t>
  </si>
  <si>
    <t>242</t>
  </si>
  <si>
    <t>Осуществление государственных полномочий по организации деятельности комиссий по делам несовершеннолетних и защите их прав в Республике Бурятия</t>
  </si>
  <si>
    <t>Топливно-энергетический комплекс</t>
  </si>
  <si>
    <t>611</t>
  </si>
  <si>
    <t>621</t>
  </si>
  <si>
    <t>Организация горячего питания детей, обучающихся в муниципальных  общеобразовательных учреждениях</t>
  </si>
  <si>
    <t>Уплата налога на имущество  организаций и земельного налога</t>
  </si>
  <si>
    <t>Финансирование общеобразовательных учреждений в части реализации ими государственного стандарта общего образования</t>
  </si>
  <si>
    <t>Субсидии, за исключением субсидий на софинансирование объектов капитального строительства муниципальной собственности</t>
  </si>
  <si>
    <t>Администрирование передаваемого отдельного государственного полномочия по поддержке сельскохозяйственного производства  органам местного самоуправления</t>
  </si>
  <si>
    <t>Подготовка проектов межевания и проведения кадастровых работ в отношении земельных участков, выделяемых в счет земельных долей</t>
  </si>
  <si>
    <t>540</t>
  </si>
  <si>
    <t>Резервный фонд финансирования непредвиденных расходов администрации</t>
  </si>
  <si>
    <t>Строительство районного Дома культуры на 180 мест в с.Мухоршибирь Мухоршибирского района</t>
  </si>
  <si>
    <t>99 9 8100</t>
  </si>
  <si>
    <t>99 9 8200</t>
  </si>
  <si>
    <t>Доплаты к пенсиям  муниципальных служащих</t>
  </si>
  <si>
    <t>Руководство и управление в сфере установленных функций 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</si>
  <si>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</si>
  <si>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 9 ХХХХ</t>
  </si>
  <si>
    <t>Выравнивание бюджетной обеспеченности поселений из районного фонда финансовой поддержки</t>
  </si>
  <si>
    <t>Выполнение других обязательств муниципального образования</t>
  </si>
  <si>
    <t>Уплата налога на имущество  организаций  и земельного налога</t>
  </si>
  <si>
    <t>Обеспечение первоочередных расходов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</si>
  <si>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</si>
  <si>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</si>
  <si>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</si>
  <si>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</si>
  <si>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</si>
  <si>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</si>
  <si>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</si>
  <si>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</si>
  <si>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</si>
  <si>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</si>
  <si>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Дотации</t>
  </si>
  <si>
    <t>800</t>
  </si>
  <si>
    <t>Иные бюджетные ассигнования</t>
  </si>
  <si>
    <t>600</t>
  </si>
  <si>
    <t>610</t>
  </si>
  <si>
    <t>612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</si>
  <si>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</si>
  <si>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</si>
  <si>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</si>
  <si>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Дорожное хозяйство (дорожные фонды)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</si>
  <si>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</si>
  <si>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</si>
  <si>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</si>
  <si>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400</t>
  </si>
  <si>
    <t>410</t>
  </si>
  <si>
    <t>414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</si>
  <si>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</si>
  <si>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</si>
  <si>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Резервные средства</t>
  </si>
  <si>
    <t>Резервные фонды местной администрации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</si>
  <si>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</si>
  <si>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</si>
  <si>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320</t>
  </si>
  <si>
    <t>Социальные выплаты гражданам, кроме публичных нормативных социальных выплат</t>
  </si>
  <si>
    <t>620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</si>
  <si>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</si>
  <si>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</si>
  <si>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</si>
  <si>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622</t>
  </si>
  <si>
    <t>110</t>
  </si>
  <si>
    <t>111</t>
  </si>
  <si>
    <t>Расходы на выплаты персоналу казенных учреждений</t>
  </si>
  <si>
    <t>99 9 8103</t>
  </si>
  <si>
    <t>Развитие малого предпринимательства в МО «Мухоршибирский район» на 2008–2014 годы</t>
  </si>
  <si>
    <t>Развитие информационной системы управления муниципальными  финансами</t>
  </si>
  <si>
    <t>10 0 0000</t>
  </si>
  <si>
    <t>99 9 6100</t>
  </si>
  <si>
    <t>99 9 6000</t>
  </si>
  <si>
    <t>Межбюджетные трансферты бюджетам муниципальных образований поселений</t>
  </si>
  <si>
    <t xml:space="preserve">Дотации </t>
  </si>
  <si>
    <t>99 9 6101</t>
  </si>
  <si>
    <t>99 9 6200</t>
  </si>
  <si>
    <t>99 9 6201</t>
  </si>
  <si>
    <t>99 9 6202</t>
  </si>
  <si>
    <t>99 9 8300</t>
  </si>
  <si>
    <t>99 9 8301</t>
  </si>
  <si>
    <t xml:space="preserve">Содержание автомобильных дорог общего пользования местного значения </t>
  </si>
  <si>
    <t xml:space="preserve">Расходы на выполнение других функций органов местного самоуправления </t>
  </si>
  <si>
    <t>99 9 8102</t>
  </si>
  <si>
    <t>Расходы на обеспечение функционирования высшего должностного лица муниципального образования</t>
  </si>
  <si>
    <t>Расходы на обеспечение функционирования председателя представительного органа муниципального образования</t>
  </si>
  <si>
    <t>99 9 8104</t>
  </si>
  <si>
    <t>Расходы, связанные с осуществлением  депутатских полномочий</t>
  </si>
  <si>
    <t>99 9 8105</t>
  </si>
  <si>
    <t>Расходы на обеспечение функционирования руководителя контрольно-счетной палаты муниципального образования и его заместителей</t>
  </si>
  <si>
    <t>99 9 8240</t>
  </si>
  <si>
    <t>99 9 8311</t>
  </si>
  <si>
    <t xml:space="preserve">Комплектование книжных фондов библиотек муниципальных образований </t>
  </si>
  <si>
    <t>99 9 8302</t>
  </si>
  <si>
    <t>99 9 8303</t>
  </si>
  <si>
    <t>99 9 8304</t>
  </si>
  <si>
    <t>Расходы на обеспечение деятельности (оказание услуг) детских дошкольных учреждений</t>
  </si>
  <si>
    <t>Расходы на обеспечение деятельности (оказание услуг) общеобразовательных учреждений</t>
  </si>
  <si>
    <t>Расходы на обеспечение деятельности (оказание услуг) общеобразовательных учреждений дополнительного образования</t>
  </si>
  <si>
    <t>Расходы на обеспечение деятельности (оказание услуг) учреждений культуры (дома культуры, другие учреждения культуры)</t>
  </si>
  <si>
    <t>Расходы на обеспечение деятельности (оказание услуг) учреждений культуры (библиотеки)</t>
  </si>
  <si>
    <t>1 03 02000 01 0000 110</t>
  </si>
  <si>
    <t>Акцизы по подакцизным товарам (продукции), производимым на территории Российской Федерации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</si>
  <si>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</si>
  <si>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обеспечение деятельности (оказание услуг) муниципальных учреждений (учебно - методические кабинеты, централизованные бухгалтерии)</t>
  </si>
  <si>
    <t xml:space="preserve">Софинансирование расходов на обеспечение деятельности (оказание услуг) районного Дома культуры </t>
  </si>
  <si>
    <t>99 9 6203</t>
  </si>
  <si>
    <t>Повышение безопасности дорожного движения в муниципальном образовании «Мухоршибирский район» на 2012-2016 годы</t>
  </si>
  <si>
    <t>Энергосбережение и повышение энергоэффективности в Мухоршибирском районе до 2020 года</t>
  </si>
  <si>
    <t>Одаренные дети на 2011-2015 годы</t>
  </si>
  <si>
    <t>Профилактика преступлений и иных правонарушений в Мухоршибирском районе на 2011-2015 годы</t>
  </si>
  <si>
    <t xml:space="preserve"> Комплексные меры противодействия злоупотреблением наркотиками и их незаконному обороту на 2012-2014 годы  </t>
  </si>
  <si>
    <t>11 0 0000</t>
  </si>
  <si>
    <t>12 0 0000</t>
  </si>
  <si>
    <t>Сокращение очагов произрастания дикорастущей конопли, как основного источника производства наркотиков растительного происхождения</t>
  </si>
  <si>
    <t>Снижение уровня аварийности и травматизма на дорогах района</t>
  </si>
  <si>
    <t>99 9 8602</t>
  </si>
  <si>
    <t>99 9 8603</t>
  </si>
  <si>
    <t>99 9 8359</t>
  </si>
  <si>
    <t>99 9 8159</t>
  </si>
  <si>
    <t>Расходы на реализацию мероприятий в области социальной политики</t>
  </si>
  <si>
    <t>Расходы на проведение мероприятий для детей и молодежи</t>
  </si>
  <si>
    <t>Развитие печатного СМИ МО «Мухоршибирский район» - МУ «Редакция газеты «Земля Мухоршибирская» на 2012-2014 годы</t>
  </si>
  <si>
    <t>Расходы на содержание инструкторов по физической культуре и спорту</t>
  </si>
  <si>
    <t>99 9 8312</t>
  </si>
  <si>
    <t>Расходы, связанные с осуществлением полномочий по контрольно-счетной палате</t>
  </si>
  <si>
    <t>99 9 8250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</si>
  <si>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</t>
  </si>
  <si>
    <t>На увеличение фонда оплаты труда педагогических работников муниципальных учреждений дополнительного образования</t>
  </si>
  <si>
    <t>На доведение средней заработной платы педагогических работников дополнительного образования муниципальных учреждений отрасли "Культура" до достижения прогнозной в 2012 году средней заработной платы в экономике Республики Бурятия</t>
  </si>
  <si>
    <t>99 9 ХХХХ (*)</t>
  </si>
  <si>
    <t>99 9 8260</t>
  </si>
  <si>
    <t>99 9 8270</t>
  </si>
  <si>
    <t>Прочие мероприятия, связанные с выполнением обязательств органов местного самоуправления</t>
  </si>
  <si>
    <t>99 9 8220</t>
  </si>
  <si>
    <t xml:space="preserve">Расходы на проведение мероприятий в области физической культуры и  спорта </t>
  </si>
  <si>
    <t>99 9 8290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</si>
  <si>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</si>
  <si>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учреждений хозяйственного обслуживания</t>
  </si>
  <si>
    <t>01 0 0000</t>
  </si>
  <si>
    <t>Администрация сельского  поселения "Усть-Киранское"</t>
  </si>
  <si>
    <t>02 0 0000</t>
  </si>
  <si>
    <t>02 0 0400</t>
  </si>
  <si>
    <t>03 0 0000</t>
  </si>
  <si>
    <t>03 0 0700</t>
  </si>
  <si>
    <t>04 0 0000</t>
  </si>
  <si>
    <t>05 0 0000</t>
  </si>
  <si>
    <t>06 0 0000</t>
  </si>
  <si>
    <t>07 0 0000</t>
  </si>
  <si>
    <t>08 0 0000</t>
  </si>
  <si>
    <t>09 0 0000</t>
  </si>
  <si>
    <t xml:space="preserve">Расходы на обеспечение функций  органов местного самоуправления </t>
  </si>
  <si>
    <t>321</t>
  </si>
  <si>
    <t>Пособия, компенсации и иные социальные выплаты гражданам, кроме публичных нормативных обязательств</t>
  </si>
  <si>
    <t>12 0 ХХХХ</t>
  </si>
  <si>
    <t>10 0 ХХХХ</t>
  </si>
  <si>
    <t>05 0 ХХХХ</t>
  </si>
  <si>
    <t>06 1 0000</t>
  </si>
  <si>
    <t>06 1 ХХХХ</t>
  </si>
  <si>
    <t xml:space="preserve">Расходы на обеспечение деятельности (оказание услуг) муниципальных учреждений </t>
  </si>
  <si>
    <t>99 9 8280</t>
  </si>
  <si>
    <t>04 0 ХХХХ</t>
  </si>
  <si>
    <t>07 0 ХХХХ</t>
  </si>
  <si>
    <t>09 0 ХХХХ</t>
  </si>
  <si>
    <t>01 0  0100</t>
  </si>
  <si>
    <t>11 0 ХХХХ</t>
  </si>
  <si>
    <t>08 0 ХХХХ</t>
  </si>
  <si>
    <t>Программа создания и сохранения рабочих мест в МО «Мухоршибирский район» на 2011-2013 годы</t>
  </si>
  <si>
    <t>1 01 02010 01 0000 110</t>
  </si>
  <si>
    <t>1 01 02030 01 0000 110</t>
  </si>
  <si>
    <t>1 01 02040 01 0000 110</t>
  </si>
  <si>
    <t>1 05 03010 01 0000 110</t>
  </si>
  <si>
    <t>1 08 04020 01 1000 110</t>
  </si>
  <si>
    <t>1 11 05013 10 0000 120</t>
  </si>
  <si>
    <t>Администрирование  передаваемых  органам  местного самоуправления государственных  полномочий  по Закону  Республики Бурятия  от 8 июля 2008г № 394-IV «О наделении  органов  местного  самоуправления  муниципальных районов  и городских округов в Республике Бурятия отдельными  государственными полномочиями в области образования</t>
  </si>
  <si>
    <t>№ п/п</t>
  </si>
  <si>
    <t>Приложение 6</t>
  </si>
  <si>
    <t>(тыс. рублей)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</si>
  <si>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</si>
  <si>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</si>
  <si>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</si>
  <si>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2 02 02000 00 0000 151</t>
  </si>
  <si>
    <t>2 02 03000 00 0000 151</t>
  </si>
  <si>
    <t>Приложение 4</t>
  </si>
  <si>
    <t>Код ГРБС</t>
  </si>
  <si>
    <t>Код вида дохода</t>
  </si>
  <si>
    <t>Субсидии бюджетам бюджетной системы Российской Федерации (межбюджетные субсидии)</t>
  </si>
  <si>
    <t>…</t>
  </si>
  <si>
    <t>Подраздел-</t>
  </si>
  <si>
    <t>Вид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</si>
  <si>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</si>
  <si>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</si>
  <si>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</si>
  <si>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</si>
  <si>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</si>
  <si>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</si>
  <si>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</si>
  <si>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</si>
  <si>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</si>
  <si>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</si>
  <si>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</si>
  <si>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</si>
  <si>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</si>
  <si>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</si>
  <si>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</si>
  <si>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</si>
  <si>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Комплексные меры противодействия злоупотреблению наркотиками и их незаконному обороту в Республике Бурятия на 2012-2015 годы</t>
  </si>
  <si>
    <t>Государственная и муниципальная поддержка граждан, нуждающихся в улучшении жилищных условий в Мухоршибирском районе</t>
  </si>
  <si>
    <t>Жилище Мухоршибирского района на 2011-2015 годы</t>
  </si>
  <si>
    <t>Осуществление отдельного государственного полномочия по поддержке сельскохозяйственного производства за счет республиканских средств</t>
  </si>
  <si>
    <t>Содержание инструкторов по физической культуре и спорту</t>
  </si>
  <si>
    <t>На увеличение фонда оплаты труда педагогических работников дошкольных учреждений</t>
  </si>
  <si>
    <t>Программа содействия занятости населения в МО «Мухоршибирский район» на 2013-2015 годы</t>
  </si>
  <si>
    <t xml:space="preserve">Семья и дети Мухоршибирского района на 2011-2016 годы </t>
  </si>
  <si>
    <t>Приложение 8</t>
  </si>
  <si>
    <t>Условно утвержденные расходы</t>
  </si>
  <si>
    <t>Код</t>
  </si>
  <si>
    <t>сумма</t>
  </si>
  <si>
    <t>Бюджетные кредиты от других бюджетов бюджетной системы Российской Федерации</t>
  </si>
  <si>
    <t>Итого</t>
  </si>
  <si>
    <t>Приложение 10</t>
  </si>
  <si>
    <t>06  2 0000</t>
  </si>
  <si>
    <t>06  2 ХХХХ</t>
  </si>
  <si>
    <t>Прочие мероприятия , связанные с выполнением обязательств органов местного самоуправления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</si>
  <si>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</si>
  <si>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</si>
  <si>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Градостроительное планирование развития территорий муниципальных образований Мухоршибирского района</t>
  </si>
  <si>
    <t>ГРБС</t>
  </si>
  <si>
    <t>Погашение бюджетами поселений кредитов от кредитных организаций в валюте Российской Федерации</t>
  </si>
  <si>
    <t>«О бюджете муниципального образования  сельское  поселение</t>
  </si>
  <si>
    <t>ГАД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</si>
  <si>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</si>
  <si>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</si>
  <si>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</si>
  <si>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</si>
  <si>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</si>
  <si>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</si>
  <si>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</si>
  <si>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</si>
  <si>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</si>
  <si>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</si>
  <si>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1 06 01030 10 0000 110</t>
  </si>
  <si>
    <t>1 08 00000 00 0000 000</t>
  </si>
  <si>
    <t>ГОСУДАРСТВЕННАЯ ПОШЛИНА</t>
  </si>
  <si>
    <t>Расходы на выплату персоналу в целях обеспечения выполнения функций госсударственными (муниципальными) органами, казенными учреждениями, органами управления госсударственными внебюджетными фондами</t>
  </si>
  <si>
    <t>Расходы на выплаты персоналу госсударственных (муниципальных) органов</t>
  </si>
  <si>
    <t>Закупка товаров, работ и услуг для госсударственных (муниципальных) нужд</t>
  </si>
  <si>
    <t>Иные закупки товаров, работ и услуг для обеспечения госсударственных (муниципальных) нужд</t>
  </si>
  <si>
    <t>Уплата налога на имущество организаций и  земельного налога</t>
  </si>
  <si>
    <t>Уплата налога на имущество организаций  и земельного налога</t>
  </si>
  <si>
    <t>Межбюджетные транферты</t>
  </si>
  <si>
    <t>Специалист                         Хахалова Г.В</t>
  </si>
  <si>
    <t>Потребность на 2016г</t>
  </si>
  <si>
    <t>Всего</t>
  </si>
  <si>
    <t>B пределах общего объема расходов, установленного статьей 1 настоящего Решения, распределение бюджетных ассигнований по разделам и подразделам, классификации расходов бюджетов на 2016 год</t>
  </si>
  <si>
    <t xml:space="preserve">«Усть-Киранское» на 2016 год </t>
  </si>
  <si>
    <t>«Усть-Киранское» на 2016 год</t>
  </si>
  <si>
    <t>Смета расходов по бюджету на 2016г. по МО СП "Усть-Киранское"</t>
  </si>
  <si>
    <t>Жилищное хозяйство</t>
  </si>
  <si>
    <t>Осуществление мероприятий, связанных с владением, пользованием и распоряжением имуществом, находящимся в муниципальной собственности</t>
  </si>
  <si>
    <t>соц.найм</t>
  </si>
  <si>
    <t>Приложение 1</t>
  </si>
  <si>
    <t>Перечень главных администраторов доходов местного бюджета – органов государственной власти Российской Федерации, Республики Бурятия, органов местного самоуправления МО «Кяхтинский район»</t>
  </si>
  <si>
    <t>Код бюджетной классификации Российской Федерации</t>
  </si>
  <si>
    <t>главного администратора доходов</t>
  </si>
  <si>
    <t>доходов местного бюджета МР (ГО)</t>
  </si>
  <si>
    <t>Федеральная служба по надзору в сфере защиты прав потребителей и благополучия человека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</si>
  <si>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</si>
  <si>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</si>
  <si>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«О бюджете муниципального образования  </t>
  </si>
  <si>
    <t xml:space="preserve">                                                    к решению Совета депутатов МО"Усть-Киранское</t>
  </si>
  <si>
    <t xml:space="preserve">          к  решению Совета депутатов МО  "Усть-Киранское"</t>
  </si>
  <si>
    <t xml:space="preserve">            к  решению Совета депутатов МО  "Усть-Киранское"</t>
  </si>
  <si>
    <t xml:space="preserve">                                                       от 30.12. 2015 года №1-42с</t>
  </si>
  <si>
    <t xml:space="preserve"> к  решению Совета депутатов МО  "Усть-Киранское"</t>
  </si>
  <si>
    <t xml:space="preserve">                                от 30.12.2015г. №1-42с</t>
  </si>
  <si>
    <t>к  решению Совета депутатов МО  "Усть-Киранское"</t>
  </si>
  <si>
    <t xml:space="preserve">                                                              от 30.12.2015г. №1-42с</t>
  </si>
  <si>
    <t xml:space="preserve">                          от 30.12.2015г. №1-42с</t>
  </si>
  <si>
    <t>к   решению Совета депутатов МО  "Усть-Киранское"</t>
  </si>
  <si>
    <t>Управление Федерального казначейства</t>
  </si>
  <si>
    <t>Управление Федеральной налоговой службы по Республике Бурятия</t>
  </si>
  <si>
    <t>1 05 03020 01 0000 110</t>
  </si>
  <si>
    <t>Единый сельскохозяйственный налог (за налоговые периоды, истекшие до 1 января 2011 года)</t>
  </si>
  <si>
    <t xml:space="preserve"> 1 06 06043 10 0000 110</t>
  </si>
  <si>
    <t xml:space="preserve"> 1 06 06033 10 0000 110</t>
  </si>
  <si>
    <t>МКУ Финансовое управление Администрации МО "Кяхтинский район" Кяхтинского района РБ</t>
  </si>
  <si>
    <t>2 08 05000 10 0000 151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</si>
  <si>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</si>
  <si>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МКУ Администрация МО "Кяхтинский район" Кяхтинского района РБ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</si>
  <si>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</si>
  <si>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Приложение 2</t>
  </si>
  <si>
    <t xml:space="preserve">Перечень главных администраторов   доходов местного   бюджета – органов местного самоуправления МО сельское  поселение «Усть-Киранское» и закрепляемые за ними виды доходов </t>
  </si>
  <si>
    <t>МКУ Администрация МО СП "Усть-Киранское" Кяхтинского района РБ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</si>
  <si>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сельских  поселений</t>
  </si>
  <si>
    <t xml:space="preserve">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</si>
  <si>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</si>
  <si>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</si>
  <si>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</si>
  <si>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</si>
  <si>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1 13 02995 10 0000 130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</si>
  <si>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</si>
  <si>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</si>
  <si>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</si>
  <si>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</si>
  <si>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</si>
  <si>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</si>
  <si>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сельсих поселений</t>
  </si>
  <si>
    <t>1 17 14030 10 0000 180</t>
  </si>
  <si>
    <t>Средства самообложения граждан, зачисляемые в бюджеты сельских поселений</t>
  </si>
  <si>
    <t>2 02 01001 10 0000 151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</si>
  <si>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</si>
  <si>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</si>
  <si>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2 07 05030 10 0000 180</t>
  </si>
  <si>
    <t>Прочие безвозмездные поступления в бюджеты сельских поселений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</si>
  <si>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</si>
  <si>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</si>
  <si>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3</t>
  </si>
  <si>
    <t xml:space="preserve">Перечень главных администраторов источников финансирования дефицита местного бюджета </t>
  </si>
  <si>
    <t xml:space="preserve">администратора источников финансирования дефицита бюджета </t>
  </si>
  <si>
    <t>источников финансирования дефицита бюджета МР (ГО)</t>
  </si>
  <si>
    <t>Муниципальное образование сельское поселение "Усть-Киранское" Кяхтинского района Республики Бурятия</t>
  </si>
  <si>
    <t>01 02 00 00 10 0000 710</t>
  </si>
  <si>
    <t>Получение кредитов от кредитных организаций бюджетам сельских поселений в валюте Российской Федерации</t>
  </si>
  <si>
    <t>01 02 00 00 10 0000 810</t>
  </si>
  <si>
    <t>Погашение бюджетами сельских поселений кредитов от кредитных организаций в валюте Российской Федерации</t>
  </si>
  <si>
    <t xml:space="preserve">01 03 01 00 10 0000 710 </t>
  </si>
  <si>
    <t>Получение кредитов от других бюджетов бюджетной системы Российской Федерации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</si>
  <si>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</si>
  <si>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</si>
  <si>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</si>
  <si>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</si>
  <si>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</si>
  <si>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</si>
  <si>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01 06 05 01 10 0000 640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</si>
  <si>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</si>
  <si>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Наименование главного администратора источников финансирования дефицита бюджета</t>
  </si>
  <si>
    <t>… n</t>
  </si>
  <si>
    <t>«Усть-Киранское» на 2016 год и на плановый период 2017 и 2018 годов»</t>
  </si>
  <si>
    <t>Налоговые и неналоговые доходы местного бюджета на 2016 год</t>
  </si>
  <si>
    <t>Объем безвозмездных поступлений на 2016 год</t>
  </si>
  <si>
    <t>Источники финансирования дефицита местного бюджета на 2016 год</t>
  </si>
  <si>
    <t>Ведомственная структура расходов местного бюджета на 2016 год</t>
  </si>
  <si>
    <t>«Усть-Киранское» на 2016 год»</t>
  </si>
  <si>
    <t>Культура РБ</t>
  </si>
  <si>
    <t>на приобретении канц.товаров</t>
  </si>
  <si>
    <t>Первоочередные расходы</t>
  </si>
  <si>
    <t xml:space="preserve">Сумма </t>
  </si>
  <si>
    <t>Субсидия на доведение средней заработной платы работникам культуры</t>
  </si>
  <si>
    <t>99 0 00 72340</t>
  </si>
  <si>
    <t>приобретение ГСМ 35,0 т.р; Литошко 6,5 т.р; автострахование 7,0 т.р; тех.осмотр 8,5 т.р; приобретения угля 20,0 т.р; запчасти 16,09187 т.р4 оплата э/э в сумме 13,0;вести 5,0т.р</t>
  </si>
  <si>
    <t>99 5 00 85010</t>
  </si>
  <si>
    <t>99 4 00 С0600</t>
  </si>
  <si>
    <t>99 9 00 80900</t>
  </si>
  <si>
    <t>99 9 00 82100</t>
  </si>
  <si>
    <t>99 9 00 80100</t>
  </si>
  <si>
    <t>87 7 00 51180</t>
  </si>
  <si>
    <t>99 6 00 Р0100</t>
  </si>
  <si>
    <t>99 9 00 87000</t>
  </si>
  <si>
    <t>99 1 00 91020</t>
  </si>
  <si>
    <t>99 4 00 С0100</t>
  </si>
  <si>
    <t>99 4 00 С0200</t>
  </si>
  <si>
    <t>99 4 00 00000</t>
  </si>
  <si>
    <t>99 1 00 91010</t>
  </si>
  <si>
    <t xml:space="preserve">              к решению Совета депутатов МО " Усть-Киранское"</t>
  </si>
  <si>
    <t>от 30.12.2015г. №1-42с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</si>
  <si>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</si>
  <si>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</si>
  <si>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Приложение 12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</si>
  <si>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</si>
  <si>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</si>
  <si>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</si>
  <si>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1 09 04053 10 0000 110</t>
  </si>
  <si>
    <t>Земельный налог (по обязательствам, возникшим до 1 января 2006 года), мобилизуемый на территориях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</si>
  <si>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</si>
  <si>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</si>
  <si>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Mежбюджетные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</si>
  <si>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 xml:space="preserve">2 02 09054 10 0000 151 </t>
  </si>
  <si>
    <t>999 45 00</t>
  </si>
  <si>
    <t>Межбюджетные трансферты на осуществление части полномочий по землям сельскохозяйственного назначения</t>
  </si>
  <si>
    <t>Межбюджетные трансферты на осуществление части полномочий по градостроительной  деятельности</t>
  </si>
  <si>
    <t>2 02 09000 00 0000 151</t>
  </si>
  <si>
    <t>Прочие безвозмездные поступления от других бюджетов бюджетной системы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</si>
  <si>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</si>
  <si>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</si>
  <si>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</si>
  <si>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1 11 05035 10 0000 120</t>
  </si>
  <si>
    <t>Межбюджетные трансферты на деятельность Контрольно-счетной палаты</t>
  </si>
  <si>
    <t>999 44 00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</si>
  <si>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</si>
  <si>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</si>
  <si>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</si>
  <si>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</si>
  <si>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</si>
  <si>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</si>
  <si>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</si>
  <si>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</si>
  <si>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Наименование </t>
  </si>
  <si>
    <t>КОД</t>
  </si>
</sst>
</file>

<file path=xl/styles.xml><?xml version="1.0" encoding="utf-8"?>
<styleSheet xmlns="http://schemas.openxmlformats.org/spreadsheetml/2006/main">
  <numFmts count="33">
    <numFmt numFmtId="5" formatCode="#,##0&quot;а.&quot;;\-#,##0&quot;а.&quot;"/>
    <numFmt numFmtId="6" formatCode="#,##0&quot;а.&quot;;[Red]\-#,##0&quot;а.&quot;"/>
    <numFmt numFmtId="7" formatCode="#,##0.00&quot;а.&quot;;\-#,##0.00&quot;а.&quot;"/>
    <numFmt numFmtId="8" formatCode="#,##0.00&quot;а.&quot;;[Red]\-#,##0.00&quot;а.&quot;"/>
    <numFmt numFmtId="42" formatCode="_-* #,##0&quot;а.&quot;_-;\-* #,##0&quot;а.&quot;_-;_-* &quot;-&quot;&quot;а.&quot;_-;_-@_-"/>
    <numFmt numFmtId="41" formatCode="_-* #,##0_а_._-;\-* #,##0_а_._-;_-* &quot;-&quot;_а_._-;_-@_-"/>
    <numFmt numFmtId="44" formatCode="_-* #,##0.00&quot;а.&quot;_-;\-* #,##0.00&quot;а.&quot;_-;_-* &quot;-&quot;??&quot;а.&quot;_-;_-@_-"/>
    <numFmt numFmtId="43" formatCode="_-* #,##0.00_а_._-;\-* #,##0.00_а_._-;_-* &quot;-&quot;??_а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0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0"/>
    <numFmt numFmtId="181" formatCode="0.000000"/>
    <numFmt numFmtId="182" formatCode="#,##0.00000"/>
    <numFmt numFmtId="183" formatCode="#,##0.0000"/>
    <numFmt numFmtId="184" formatCode="#,##0.000"/>
    <numFmt numFmtId="185" formatCode="#,##0.0"/>
    <numFmt numFmtId="186" formatCode="_-* #,##0.0_р_._-;\-* #,##0.0_р_._-;_-* &quot;-&quot;??_р_._-;_-@_-"/>
    <numFmt numFmtId="187" formatCode="_-* #,##0.0_р_._-;\-* #,##0.0_р_._-;_-* &quot;-&quot;?_р_._-;_-@_-"/>
    <numFmt numFmtId="188" formatCode="#,##0.0_ ;\-#,##0.0\ 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i/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4" borderId="10" xfId="54" applyFont="1" applyFill="1" applyBorder="1" applyAlignment="1">
      <alignment horizontal="left" vertical="center" wrapText="1"/>
      <protection/>
    </xf>
    <xf numFmtId="49" fontId="3" fillId="4" borderId="10" xfId="0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4" borderId="10" xfId="54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49" fontId="3" fillId="4" borderId="10" xfId="54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wrapText="1"/>
    </xf>
    <xf numFmtId="0" fontId="10" fillId="0" borderId="10" xfId="54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 wrapText="1"/>
    </xf>
    <xf numFmtId="0" fontId="3" fillId="0" borderId="10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4" borderId="10" xfId="54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Border="1" applyAlignment="1">
      <alignment horizontal="center"/>
    </xf>
    <xf numFmtId="0" fontId="4" fillId="4" borderId="10" xfId="0" applyNumberFormat="1" applyFont="1" applyFill="1" applyBorder="1" applyAlignment="1">
      <alignment horizontal="left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4" borderId="10" xfId="54" applyFont="1" applyFill="1" applyBorder="1" applyAlignment="1">
      <alignment horizontal="left" vertical="center" wrapText="1"/>
      <protection/>
    </xf>
    <xf numFmtId="0" fontId="4" fillId="4" borderId="10" xfId="54" applyFont="1" applyFill="1" applyBorder="1" applyAlignment="1">
      <alignment horizontal="center" vertical="center" wrapText="1"/>
      <protection/>
    </xf>
    <xf numFmtId="49" fontId="4" fillId="4" borderId="10" xfId="54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179" fontId="3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0" fontId="7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54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/>
    </xf>
    <xf numFmtId="0" fontId="5" fillId="0" borderId="10" xfId="42" applyFont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174" fontId="3" fillId="0" borderId="0" xfId="0" applyNumberFormat="1" applyFont="1" applyAlignment="1">
      <alignment/>
    </xf>
    <xf numFmtId="174" fontId="4" fillId="4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24" borderId="10" xfId="0" applyNumberFormat="1" applyFont="1" applyFill="1" applyBorder="1" applyAlignment="1">
      <alignment horizontal="center" vertical="center" wrapText="1"/>
    </xf>
    <xf numFmtId="174" fontId="4" fillId="4" borderId="10" xfId="54" applyNumberFormat="1" applyFont="1" applyFill="1" applyBorder="1" applyAlignment="1">
      <alignment horizontal="center" vertical="center" wrapText="1"/>
      <protection/>
    </xf>
    <xf numFmtId="174" fontId="3" fillId="0" borderId="10" xfId="54" applyNumberFormat="1" applyFont="1" applyFill="1" applyBorder="1" applyAlignment="1">
      <alignment horizontal="center" vertical="center" wrapText="1"/>
      <protection/>
    </xf>
    <xf numFmtId="174" fontId="4" fillId="0" borderId="10" xfId="54" applyNumberFormat="1" applyFont="1" applyFill="1" applyBorder="1" applyAlignment="1">
      <alignment horizontal="center" vertical="center" wrapText="1"/>
      <protection/>
    </xf>
    <xf numFmtId="174" fontId="3" fillId="4" borderId="10" xfId="54" applyNumberFormat="1" applyFont="1" applyFill="1" applyBorder="1" applyAlignment="1">
      <alignment horizontal="center" vertical="center" wrapText="1"/>
      <protection/>
    </xf>
    <xf numFmtId="174" fontId="4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174" fontId="6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24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49" fontId="5" fillId="0" borderId="14" xfId="0" applyNumberFormat="1" applyFont="1" applyBorder="1" applyAlignment="1">
      <alignment horizontal="center" vertical="center"/>
    </xf>
    <xf numFmtId="173" fontId="5" fillId="0" borderId="12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12" fillId="0" borderId="0" xfId="0" applyFont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6" fillId="0" borderId="10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vertical="center" wrapText="1"/>
      <protection/>
    </xf>
    <xf numFmtId="0" fontId="5" fillId="0" borderId="15" xfId="53" applyFont="1" applyBorder="1" applyAlignment="1">
      <alignment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174" fontId="6" fillId="0" borderId="10" xfId="0" applyNumberFormat="1" applyFont="1" applyBorder="1" applyAlignment="1">
      <alignment horizontal="center" vertical="top" wrapText="1"/>
    </xf>
    <xf numFmtId="174" fontId="5" fillId="0" borderId="10" xfId="0" applyNumberFormat="1" applyFont="1" applyBorder="1" applyAlignment="1">
      <alignment horizontal="center" vertical="top" wrapText="1"/>
    </xf>
    <xf numFmtId="49" fontId="3" fillId="25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74" fontId="3" fillId="0" borderId="14" xfId="0" applyNumberFormat="1" applyFont="1" applyBorder="1" applyAlignment="1">
      <alignment horizontal="center" vertical="center"/>
    </xf>
    <xf numFmtId="174" fontId="3" fillId="0" borderId="13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right" vertical="center" wrapText="1"/>
    </xf>
    <xf numFmtId="0" fontId="4" fillId="26" borderId="10" xfId="0" applyFont="1" applyFill="1" applyBorder="1" applyAlignment="1">
      <alignment wrapText="1"/>
    </xf>
    <xf numFmtId="49" fontId="4" fillId="26" borderId="10" xfId="0" applyNumberFormat="1" applyFont="1" applyFill="1" applyBorder="1" applyAlignment="1">
      <alignment horizontal="center" vertical="center"/>
    </xf>
    <xf numFmtId="174" fontId="4" fillId="26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wrapText="1"/>
    </xf>
    <xf numFmtId="49" fontId="4" fillId="24" borderId="10" xfId="0" applyNumberFormat="1" applyFont="1" applyFill="1" applyBorder="1" applyAlignment="1">
      <alignment horizontal="center" vertical="center"/>
    </xf>
    <xf numFmtId="174" fontId="4" fillId="2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1" fillId="25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left" wrapText="1"/>
    </xf>
    <xf numFmtId="174" fontId="31" fillId="0" borderId="10" xfId="0" applyNumberFormat="1" applyFont="1" applyFill="1" applyBorder="1" applyAlignment="1">
      <alignment horizontal="center" vertical="center" shrinkToFit="1"/>
    </xf>
    <xf numFmtId="0" fontId="4" fillId="25" borderId="10" xfId="0" applyFont="1" applyFill="1" applyBorder="1" applyAlignment="1">
      <alignment horizontal="left" wrapText="1"/>
    </xf>
    <xf numFmtId="0" fontId="4" fillId="25" borderId="10" xfId="0" applyFont="1" applyFill="1" applyBorder="1" applyAlignment="1">
      <alignment wrapText="1"/>
    </xf>
    <xf numFmtId="49" fontId="4" fillId="25" borderId="10" xfId="0" applyNumberFormat="1" applyFont="1" applyFill="1" applyBorder="1" applyAlignment="1">
      <alignment horizontal="center" vertical="center"/>
    </xf>
    <xf numFmtId="174" fontId="4" fillId="25" borderId="10" xfId="0" applyNumberFormat="1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vertical="center"/>
    </xf>
    <xf numFmtId="174" fontId="3" fillId="25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wrapText="1"/>
    </xf>
    <xf numFmtId="49" fontId="4" fillId="24" borderId="10" xfId="0" applyNumberFormat="1" applyFont="1" applyFill="1" applyBorder="1" applyAlignment="1">
      <alignment horizontal="center" vertical="center"/>
    </xf>
    <xf numFmtId="174" fontId="4" fillId="24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wrapText="1"/>
    </xf>
    <xf numFmtId="49" fontId="3" fillId="26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wrapText="1"/>
    </xf>
    <xf numFmtId="49" fontId="3" fillId="24" borderId="10" xfId="0" applyNumberFormat="1" applyFont="1" applyFill="1" applyBorder="1" applyAlignment="1">
      <alignment horizontal="center" vertical="center"/>
    </xf>
    <xf numFmtId="174" fontId="3" fillId="24" borderId="10" xfId="0" applyNumberFormat="1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11" fillId="26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" fillId="24" borderId="10" xfId="0" applyNumberFormat="1" applyFont="1" applyFill="1" applyBorder="1" applyAlignment="1">
      <alignment horizontal="center" vertical="center"/>
    </xf>
    <xf numFmtId="49" fontId="4" fillId="26" borderId="10" xfId="0" applyNumberFormat="1" applyFont="1" applyFill="1" applyBorder="1" applyAlignment="1">
      <alignment wrapText="1"/>
    </xf>
    <xf numFmtId="0" fontId="3" fillId="26" borderId="1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174" fontId="34" fillId="0" borderId="0" xfId="0" applyNumberFormat="1" applyFont="1" applyAlignment="1">
      <alignment/>
    </xf>
    <xf numFmtId="49" fontId="34" fillId="0" borderId="0" xfId="0" applyNumberFormat="1" applyFont="1" applyAlignment="1">
      <alignment wrapText="1"/>
    </xf>
    <xf numFmtId="0" fontId="34" fillId="0" borderId="0" xfId="0" applyFont="1" applyAlignment="1">
      <alignment horizontal="center" vertical="center"/>
    </xf>
    <xf numFmtId="0" fontId="35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/>
    </xf>
    <xf numFmtId="49" fontId="34" fillId="0" borderId="18" xfId="0" applyNumberFormat="1" applyFont="1" applyBorder="1" applyAlignment="1">
      <alignment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4" fillId="0" borderId="14" xfId="0" applyFont="1" applyBorder="1" applyAlignment="1">
      <alignment/>
    </xf>
    <xf numFmtId="49" fontId="34" fillId="0" borderId="14" xfId="0" applyNumberFormat="1" applyFont="1" applyBorder="1" applyAlignment="1">
      <alignment wrapText="1"/>
    </xf>
    <xf numFmtId="0" fontId="35" fillId="0" borderId="13" xfId="0" applyFont="1" applyBorder="1" applyAlignment="1">
      <alignment/>
    </xf>
    <xf numFmtId="0" fontId="35" fillId="0" borderId="10" xfId="0" applyFont="1" applyFill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49" fontId="34" fillId="0" borderId="10" xfId="0" applyNumberFormat="1" applyFont="1" applyBorder="1" applyAlignment="1">
      <alignment wrapText="1"/>
    </xf>
    <xf numFmtId="0" fontId="34" fillId="4" borderId="10" xfId="54" applyFont="1" applyFill="1" applyBorder="1" applyAlignment="1">
      <alignment horizontal="left" vertical="center" wrapText="1"/>
      <protection/>
    </xf>
    <xf numFmtId="0" fontId="34" fillId="4" borderId="10" xfId="0" applyNumberFormat="1" applyFont="1" applyFill="1" applyBorder="1" applyAlignment="1">
      <alignment horizontal="center" vertical="center" wrapText="1"/>
    </xf>
    <xf numFmtId="49" fontId="35" fillId="4" borderId="10" xfId="0" applyNumberFormat="1" applyFont="1" applyFill="1" applyBorder="1" applyAlignment="1">
      <alignment horizontal="center" vertical="center" wrapText="1"/>
    </xf>
    <xf numFmtId="49" fontId="34" fillId="4" borderId="10" xfId="0" applyNumberFormat="1" applyFont="1" applyFill="1" applyBorder="1" applyAlignment="1">
      <alignment horizontal="center" vertical="center" wrapText="1"/>
    </xf>
    <xf numFmtId="174" fontId="35" fillId="4" borderId="10" xfId="0" applyNumberFormat="1" applyFont="1" applyFill="1" applyBorder="1" applyAlignment="1">
      <alignment horizontal="center" vertical="center" wrapText="1"/>
    </xf>
    <xf numFmtId="0" fontId="35" fillId="0" borderId="10" xfId="54" applyFont="1" applyFill="1" applyBorder="1" applyAlignment="1">
      <alignment horizontal="left" vertical="center" wrapText="1"/>
      <protection/>
    </xf>
    <xf numFmtId="174" fontId="35" fillId="0" borderId="10" xfId="0" applyNumberFormat="1" applyFont="1" applyFill="1" applyBorder="1" applyAlignment="1">
      <alignment horizontal="center" vertical="center" wrapText="1"/>
    </xf>
    <xf numFmtId="0" fontId="34" fillId="0" borderId="10" xfId="54" applyFont="1" applyFill="1" applyBorder="1" applyAlignment="1">
      <alignment horizontal="left" vertical="center" wrapText="1"/>
      <protection/>
    </xf>
    <xf numFmtId="174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left" vertical="center" wrapText="1"/>
    </xf>
    <xf numFmtId="174" fontId="34" fillId="0" borderId="10" xfId="0" applyNumberFormat="1" applyFont="1" applyBorder="1" applyAlignment="1">
      <alignment wrapText="1"/>
    </xf>
    <xf numFmtId="49" fontId="36" fillId="0" borderId="10" xfId="0" applyNumberFormat="1" applyFont="1" applyBorder="1" applyAlignment="1">
      <alignment wrapText="1"/>
    </xf>
    <xf numFmtId="49" fontId="37" fillId="0" borderId="10" xfId="0" applyNumberFormat="1" applyFont="1" applyBorder="1" applyAlignment="1">
      <alignment wrapText="1"/>
    </xf>
    <xf numFmtId="0" fontId="35" fillId="4" borderId="10" xfId="0" applyNumberFormat="1" applyFont="1" applyFill="1" applyBorder="1" applyAlignment="1">
      <alignment horizontal="left" vertical="center" wrapText="1"/>
    </xf>
    <xf numFmtId="0" fontId="35" fillId="4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left" vertical="center" wrapText="1"/>
    </xf>
    <xf numFmtId="0" fontId="34" fillId="0" borderId="10" xfId="0" applyNumberFormat="1" applyFont="1" applyFill="1" applyBorder="1" applyAlignment="1">
      <alignment horizontal="left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>
      <alignment vertical="center" wrapText="1"/>
    </xf>
    <xf numFmtId="0" fontId="35" fillId="4" borderId="10" xfId="54" applyFont="1" applyFill="1" applyBorder="1" applyAlignment="1">
      <alignment horizontal="left" vertical="center" wrapText="1"/>
      <protection/>
    </xf>
    <xf numFmtId="0" fontId="35" fillId="4" borderId="10" xfId="54" applyFont="1" applyFill="1" applyBorder="1" applyAlignment="1">
      <alignment horizontal="center" vertical="center" wrapText="1"/>
      <protection/>
    </xf>
    <xf numFmtId="174" fontId="35" fillId="4" borderId="10" xfId="54" applyNumberFormat="1" applyFont="1" applyFill="1" applyBorder="1" applyAlignment="1">
      <alignment horizontal="center" vertical="center" wrapText="1"/>
      <protection/>
    </xf>
    <xf numFmtId="0" fontId="35" fillId="0" borderId="10" xfId="0" applyNumberFormat="1" applyFont="1" applyFill="1" applyBorder="1" applyAlignment="1">
      <alignment horizontal="center" vertical="center" wrapText="1"/>
    </xf>
    <xf numFmtId="0" fontId="34" fillId="0" borderId="10" xfId="54" applyFont="1" applyFill="1" applyBorder="1" applyAlignment="1">
      <alignment horizontal="center" vertical="center" wrapText="1"/>
      <protection/>
    </xf>
    <xf numFmtId="49" fontId="34" fillId="0" borderId="10" xfId="54" applyNumberFormat="1" applyFont="1" applyFill="1" applyBorder="1" applyAlignment="1">
      <alignment horizontal="center" vertical="center" wrapText="1"/>
      <protection/>
    </xf>
    <xf numFmtId="174" fontId="34" fillId="0" borderId="10" xfId="54" applyNumberFormat="1" applyFont="1" applyFill="1" applyBorder="1" applyAlignment="1">
      <alignment horizontal="center" vertical="center" wrapText="1"/>
      <protection/>
    </xf>
    <xf numFmtId="0" fontId="34" fillId="0" borderId="10" xfId="54" applyNumberFormat="1" applyFont="1" applyFill="1" applyBorder="1" applyAlignment="1">
      <alignment horizontal="center" vertical="center" wrapText="1"/>
      <protection/>
    </xf>
    <xf numFmtId="0" fontId="35" fillId="0" borderId="10" xfId="54" applyFont="1" applyFill="1" applyBorder="1" applyAlignment="1">
      <alignment horizontal="center" vertical="center" wrapText="1"/>
      <protection/>
    </xf>
    <xf numFmtId="49" fontId="35" fillId="0" borderId="10" xfId="54" applyNumberFormat="1" applyFont="1" applyFill="1" applyBorder="1" applyAlignment="1">
      <alignment horizontal="center" vertical="center" wrapText="1"/>
      <protection/>
    </xf>
    <xf numFmtId="174" fontId="35" fillId="0" borderId="10" xfId="54" applyNumberFormat="1" applyFont="1" applyFill="1" applyBorder="1" applyAlignment="1">
      <alignment horizontal="center" vertical="center" wrapText="1"/>
      <protection/>
    </xf>
    <xf numFmtId="49" fontId="35" fillId="4" borderId="10" xfId="54" applyNumberFormat="1" applyFont="1" applyFill="1" applyBorder="1" applyAlignment="1">
      <alignment horizontal="center" vertical="center" wrapText="1"/>
      <protection/>
    </xf>
    <xf numFmtId="49" fontId="34" fillId="0" borderId="10" xfId="0" applyNumberFormat="1" applyFont="1" applyFill="1" applyBorder="1" applyAlignment="1">
      <alignment wrapText="1"/>
    </xf>
    <xf numFmtId="0" fontId="34" fillId="25" borderId="10" xfId="54" applyFont="1" applyFill="1" applyBorder="1" applyAlignment="1">
      <alignment horizontal="left" vertical="center" wrapText="1"/>
      <protection/>
    </xf>
    <xf numFmtId="0" fontId="34" fillId="4" borderId="10" xfId="54" applyFont="1" applyFill="1" applyBorder="1" applyAlignment="1">
      <alignment horizontal="center" vertical="center" wrapText="1"/>
      <protection/>
    </xf>
    <xf numFmtId="49" fontId="34" fillId="4" borderId="10" xfId="54" applyNumberFormat="1" applyFont="1" applyFill="1" applyBorder="1" applyAlignment="1">
      <alignment horizontal="center" vertical="center" wrapText="1"/>
      <protection/>
    </xf>
    <xf numFmtId="174" fontId="34" fillId="4" borderId="10" xfId="54" applyNumberFormat="1" applyFont="1" applyFill="1" applyBorder="1" applyAlignment="1">
      <alignment horizontal="center" vertical="center" wrapText="1"/>
      <protection/>
    </xf>
    <xf numFmtId="49" fontId="34" fillId="0" borderId="10" xfId="54" applyNumberFormat="1" applyFont="1" applyFill="1" applyBorder="1" applyAlignment="1">
      <alignment horizontal="left" vertical="center" wrapText="1"/>
      <protection/>
    </xf>
    <xf numFmtId="49" fontId="34" fillId="25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wrapText="1"/>
    </xf>
    <xf numFmtId="0" fontId="38" fillId="0" borderId="10" xfId="54" applyFont="1" applyFill="1" applyBorder="1" applyAlignment="1">
      <alignment horizontal="left" vertical="center" wrapText="1"/>
      <protection/>
    </xf>
    <xf numFmtId="174" fontId="35" fillId="0" borderId="10" xfId="0" applyNumberFormat="1" applyFont="1" applyBorder="1" applyAlignment="1">
      <alignment horizontal="center"/>
    </xf>
    <xf numFmtId="172" fontId="35" fillId="0" borderId="10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wrapText="1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left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center" vertical="center" wrapText="1"/>
    </xf>
    <xf numFmtId="172" fontId="35" fillId="0" borderId="14" xfId="0" applyNumberFormat="1" applyFont="1" applyFill="1" applyBorder="1" applyAlignment="1">
      <alignment horizontal="center" vertical="center" wrapText="1"/>
    </xf>
    <xf numFmtId="172" fontId="35" fillId="0" borderId="13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_1\&#1086;&#1073;&#1097;&#1072;&#1103;\&#1061;&#1072;&#1093;&#1072;&#1083;&#1086;&#1074;&#1072;%20&#1043;.&#1042;\1%20&#1095;&#1090;&#1077;&#1085;&#1080;&#1077;%20&#1073;&#1102;&#1076;&#1078;&#1077;&#1090;&#1099;%20&#1087;&#1086;&#1089;&#1077;&#1083;&#1077;&#1085;&#1080;&#1081;%20&#1085;&#1072;%202016-2018%20&#1075;&#1075;\&#1048;&#1079;&#1084;&#1077;&#1085;&#1077;&#1085;&#1080;&#1103;%20&#1073;&#1102;&#1076;&#1078;&#1077;&#1090;&#1072;%202015\&#1052;&#1054;%20&#1057;&#1055;%20&#1059;&#1089;&#1090;&#1100;%20-%20&#1050;&#1080;&#1088;&#1072;&#1085;\&#1055;&#1056;&#1054;&#1045;&#1050;&#1058;%20&#1056;&#1045;&#1064;&#1045;&#1053;&#1048;&#1071;\&#1055;&#1088;&#1080;&#1083;&#1086;&#1078;&#1077;&#1085;&#1080;&#1103;&#1059;&#1089;&#1090;&#1100;-&#1050;&#1080;&#1088;&#1072;&#1085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1."/>
      <sheetName val="Пр.2."/>
      <sheetName val="пр.4,"/>
      <sheetName val="пр.6,"/>
      <sheetName val="пр.8."/>
      <sheetName val="пр.10,"/>
      <sheetName val="пр.12,"/>
      <sheetName val="смета"/>
    </sheetNames>
    <sheetDataSet>
      <sheetData sheetId="5">
        <row r="144">
          <cell r="I144">
            <v>2111.9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2F5D29D0FB3D71C5D1C454527EE4389878EB1C4D79F353132ED9C017E88210999D76E84DC63015CC" TargetMode="External" /><Relationship Id="rId2" Type="http://schemas.openxmlformats.org/officeDocument/2006/relationships/hyperlink" Target="consultantplus://offline/ref=92F5D29D0FB3D71C5D1C454527EE4389878EB1C4D79F353132ED9C017E88210999D76E86DC6311410D5FC" TargetMode="External" /><Relationship Id="rId3" Type="http://schemas.openxmlformats.org/officeDocument/2006/relationships/hyperlink" Target="consultantplus://offline/ref=92F5D29D0FB3D71C5D1C454527EE4389878EB1C4D79F353132ED9C017E88210999D76E82D96A0157C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5.25390625" style="12" customWidth="1"/>
    <col min="2" max="2" width="10.25390625" style="5" customWidth="1"/>
    <col min="3" max="3" width="28.125" style="5" customWidth="1"/>
    <col min="4" max="4" width="54.00390625" style="5" customWidth="1"/>
    <col min="5" max="16384" width="9.125" style="5" customWidth="1"/>
  </cols>
  <sheetData>
    <row r="1" ht="15.75">
      <c r="D1" s="20" t="s">
        <v>519</v>
      </c>
    </row>
    <row r="2" spans="3:4" ht="15.75">
      <c r="C2" s="5" t="s">
        <v>528</v>
      </c>
      <c r="D2" s="20"/>
    </row>
    <row r="3" ht="15.75">
      <c r="D3" s="20" t="s">
        <v>527</v>
      </c>
    </row>
    <row r="4" ht="15.75">
      <c r="D4" s="20" t="s">
        <v>601</v>
      </c>
    </row>
    <row r="5" ht="15.75">
      <c r="D5" s="20" t="s">
        <v>623</v>
      </c>
    </row>
    <row r="7" spans="1:7" ht="51" customHeight="1">
      <c r="A7" s="267" t="s">
        <v>520</v>
      </c>
      <c r="B7" s="267"/>
      <c r="C7" s="267"/>
      <c r="D7" s="267"/>
      <c r="E7" s="97"/>
      <c r="F7" s="97"/>
      <c r="G7" s="97"/>
    </row>
    <row r="8" spans="1:2" ht="13.5" customHeight="1">
      <c r="A8" s="5"/>
      <c r="B8" s="98"/>
    </row>
    <row r="9" spans="1:4" ht="33" customHeight="1">
      <c r="A9" s="268" t="s">
        <v>433</v>
      </c>
      <c r="B9" s="268" t="s">
        <v>521</v>
      </c>
      <c r="C9" s="268"/>
      <c r="D9" s="268" t="s">
        <v>170</v>
      </c>
    </row>
    <row r="10" spans="1:4" ht="63">
      <c r="A10" s="268"/>
      <c r="B10" s="2" t="s">
        <v>522</v>
      </c>
      <c r="C10" s="2" t="s">
        <v>523</v>
      </c>
      <c r="D10" s="268"/>
    </row>
    <row r="11" spans="1:4" ht="30" customHeight="1">
      <c r="A11" s="99">
        <v>1</v>
      </c>
      <c r="B11" s="269" t="s">
        <v>524</v>
      </c>
      <c r="C11" s="270"/>
      <c r="D11" s="271"/>
    </row>
    <row r="12" spans="1:4" ht="47.25">
      <c r="A12" s="100"/>
      <c r="B12" s="17">
        <v>141</v>
      </c>
      <c r="C12" s="101" t="s">
        <v>525</v>
      </c>
      <c r="D12" s="102" t="s">
        <v>526</v>
      </c>
    </row>
    <row r="13" spans="1:4" ht="15.75" customHeight="1" hidden="1">
      <c r="A13" s="103">
        <v>2</v>
      </c>
      <c r="B13" s="269" t="s">
        <v>538</v>
      </c>
      <c r="C13" s="270"/>
      <c r="D13" s="271"/>
    </row>
    <row r="14" spans="1:4" ht="63" customHeight="1" hidden="1">
      <c r="A14" s="104"/>
      <c r="B14" s="18">
        <v>100</v>
      </c>
      <c r="C14" s="17" t="s">
        <v>166</v>
      </c>
      <c r="D14" s="71" t="s">
        <v>149</v>
      </c>
    </row>
    <row r="15" spans="1:4" ht="78.75" customHeight="1" hidden="1">
      <c r="A15" s="104"/>
      <c r="B15" s="18">
        <v>100</v>
      </c>
      <c r="C15" s="17" t="s">
        <v>167</v>
      </c>
      <c r="D15" s="71" t="s">
        <v>150</v>
      </c>
    </row>
    <row r="16" spans="1:4" ht="63" customHeight="1" hidden="1">
      <c r="A16" s="105"/>
      <c r="B16" s="18">
        <v>100</v>
      </c>
      <c r="C16" s="17" t="s">
        <v>168</v>
      </c>
      <c r="D16" s="71" t="s">
        <v>151</v>
      </c>
    </row>
    <row r="17" spans="1:4" ht="63" customHeight="1" hidden="1">
      <c r="A17" s="104"/>
      <c r="B17" s="18">
        <v>100</v>
      </c>
      <c r="C17" s="17" t="s">
        <v>169</v>
      </c>
      <c r="D17" s="71" t="s">
        <v>152</v>
      </c>
    </row>
    <row r="18" spans="1:4" ht="15.75">
      <c r="A18" s="103">
        <v>2</v>
      </c>
      <c r="B18" s="264" t="s">
        <v>539</v>
      </c>
      <c r="C18" s="265"/>
      <c r="D18" s="266"/>
    </row>
    <row r="19" spans="1:4" ht="94.5">
      <c r="A19" s="104"/>
      <c r="B19" s="18">
        <v>182</v>
      </c>
      <c r="C19" s="101" t="s">
        <v>426</v>
      </c>
      <c r="D19" s="102" t="s">
        <v>651</v>
      </c>
    </row>
    <row r="20" spans="1:4" ht="94.5" customHeight="1">
      <c r="A20" s="104"/>
      <c r="B20" s="18">
        <v>182</v>
      </c>
      <c r="C20" s="101" t="s">
        <v>163</v>
      </c>
      <c r="D20" s="102" t="s">
        <v>652</v>
      </c>
    </row>
    <row r="21" spans="1:4" ht="63">
      <c r="A21" s="104"/>
      <c r="B21" s="18">
        <v>182</v>
      </c>
      <c r="C21" s="101" t="s">
        <v>427</v>
      </c>
      <c r="D21" s="102" t="s">
        <v>653</v>
      </c>
    </row>
    <row r="22" spans="1:4" ht="110.25">
      <c r="A22" s="104"/>
      <c r="B22" s="18">
        <v>182</v>
      </c>
      <c r="C22" s="46" t="s">
        <v>428</v>
      </c>
      <c r="D22" s="102" t="s">
        <v>654</v>
      </c>
    </row>
    <row r="23" spans="1:4" ht="15.75">
      <c r="A23" s="104"/>
      <c r="B23" s="18">
        <v>182</v>
      </c>
      <c r="C23" s="101" t="s">
        <v>429</v>
      </c>
      <c r="D23" s="102" t="s">
        <v>496</v>
      </c>
    </row>
    <row r="24" spans="1:4" ht="31.5">
      <c r="A24" s="105"/>
      <c r="B24" s="18">
        <v>182</v>
      </c>
      <c r="C24" s="101" t="s">
        <v>540</v>
      </c>
      <c r="D24" s="102" t="s">
        <v>541</v>
      </c>
    </row>
    <row r="25" spans="1:4" ht="63">
      <c r="A25" s="105"/>
      <c r="B25" s="18">
        <v>182</v>
      </c>
      <c r="C25" s="101" t="s">
        <v>499</v>
      </c>
      <c r="D25" s="102" t="s">
        <v>124</v>
      </c>
    </row>
    <row r="26" spans="1:4" ht="47.25">
      <c r="A26" s="105"/>
      <c r="B26" s="18">
        <v>182</v>
      </c>
      <c r="C26" s="101" t="s">
        <v>542</v>
      </c>
      <c r="D26" s="102" t="s">
        <v>125</v>
      </c>
    </row>
    <row r="27" spans="1:4" ht="49.5">
      <c r="A27" s="106"/>
      <c r="B27" s="18">
        <v>182</v>
      </c>
      <c r="C27" s="46" t="s">
        <v>543</v>
      </c>
      <c r="D27" s="107" t="s">
        <v>126</v>
      </c>
    </row>
    <row r="28" spans="1:4" ht="15.75">
      <c r="A28" s="108">
        <v>3</v>
      </c>
      <c r="B28" s="264" t="s">
        <v>544</v>
      </c>
      <c r="C28" s="265"/>
      <c r="D28" s="266"/>
    </row>
    <row r="29" spans="1:4" ht="110.25">
      <c r="A29" s="96"/>
      <c r="B29" s="8">
        <v>931</v>
      </c>
      <c r="C29" s="8" t="s">
        <v>545</v>
      </c>
      <c r="D29" s="16" t="s">
        <v>546</v>
      </c>
    </row>
    <row r="30" spans="1:4" ht="15.75" hidden="1">
      <c r="A30" s="109">
        <v>5</v>
      </c>
      <c r="B30" s="264" t="s">
        <v>547</v>
      </c>
      <c r="C30" s="265"/>
      <c r="D30" s="266"/>
    </row>
    <row r="31" spans="1:4" ht="94.5" hidden="1">
      <c r="A31" s="110"/>
      <c r="B31" s="111">
        <v>934</v>
      </c>
      <c r="C31" s="46" t="s">
        <v>431</v>
      </c>
      <c r="D31" s="112" t="s">
        <v>641</v>
      </c>
    </row>
    <row r="32" spans="1:4" ht="63" hidden="1">
      <c r="A32" s="113"/>
      <c r="B32" s="111">
        <v>934</v>
      </c>
      <c r="C32" s="46" t="s">
        <v>142</v>
      </c>
      <c r="D32" s="112" t="s">
        <v>548</v>
      </c>
    </row>
  </sheetData>
  <sheetProtection/>
  <mergeCells count="9">
    <mergeCell ref="B18:D18"/>
    <mergeCell ref="B28:D28"/>
    <mergeCell ref="B30:D30"/>
    <mergeCell ref="A7:D7"/>
    <mergeCell ref="A9:A10"/>
    <mergeCell ref="B9:C9"/>
    <mergeCell ref="D9:D10"/>
    <mergeCell ref="B11:D11"/>
    <mergeCell ref="B13:D13"/>
  </mergeCells>
  <printOptions/>
  <pageMargins left="0.11811023622047245" right="0" top="0.15748031496062992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5.25390625" style="5" customWidth="1"/>
    <col min="2" max="2" width="8.625" style="12" customWidth="1"/>
    <col min="3" max="3" width="27.875" style="5" customWidth="1"/>
    <col min="4" max="4" width="58.875" style="5" customWidth="1"/>
    <col min="5" max="16384" width="9.125" style="5" customWidth="1"/>
  </cols>
  <sheetData>
    <row r="1" ht="15.75">
      <c r="D1" s="20" t="s">
        <v>549</v>
      </c>
    </row>
    <row r="2" ht="15.75">
      <c r="D2" s="20" t="s">
        <v>529</v>
      </c>
    </row>
    <row r="3" ht="15.75">
      <c r="D3" s="20" t="s">
        <v>487</v>
      </c>
    </row>
    <row r="4" ht="15.75">
      <c r="D4" s="20" t="s">
        <v>601</v>
      </c>
    </row>
    <row r="5" ht="15.75">
      <c r="D5" s="20" t="s">
        <v>623</v>
      </c>
    </row>
    <row r="6" ht="30.75" customHeight="1"/>
    <row r="7" spans="1:4" ht="72" customHeight="1">
      <c r="A7" s="267" t="s">
        <v>550</v>
      </c>
      <c r="B7" s="267"/>
      <c r="C7" s="267"/>
      <c r="D7" s="267"/>
    </row>
    <row r="8" spans="1:4" ht="15.75">
      <c r="A8" s="268" t="s">
        <v>433</v>
      </c>
      <c r="B8" s="268" t="s">
        <v>521</v>
      </c>
      <c r="C8" s="268"/>
      <c r="D8" s="268" t="s">
        <v>170</v>
      </c>
    </row>
    <row r="9" spans="1:4" ht="46.5" customHeight="1">
      <c r="A9" s="268"/>
      <c r="B9" s="2" t="s">
        <v>522</v>
      </c>
      <c r="C9" s="2" t="s">
        <v>523</v>
      </c>
      <c r="D9" s="268"/>
    </row>
    <row r="10" spans="1:4" ht="15.75">
      <c r="A10" s="114">
        <v>1</v>
      </c>
      <c r="B10" s="264" t="s">
        <v>551</v>
      </c>
      <c r="C10" s="265"/>
      <c r="D10" s="266"/>
    </row>
    <row r="11" spans="1:4" ht="78.75">
      <c r="A11" s="110"/>
      <c r="B11" s="111">
        <v>933</v>
      </c>
      <c r="C11" s="46" t="s">
        <v>430</v>
      </c>
      <c r="D11" s="112" t="s">
        <v>624</v>
      </c>
    </row>
    <row r="12" spans="1:4" ht="94.5">
      <c r="A12" s="115"/>
      <c r="B12" s="111">
        <v>933</v>
      </c>
      <c r="C12" s="53" t="s">
        <v>625</v>
      </c>
      <c r="D12" s="7" t="s">
        <v>552</v>
      </c>
    </row>
    <row r="13" spans="1:4" ht="78.75">
      <c r="A13" s="115"/>
      <c r="B13" s="111">
        <v>933</v>
      </c>
      <c r="C13" s="46" t="s">
        <v>553</v>
      </c>
      <c r="D13" s="112" t="s">
        <v>554</v>
      </c>
    </row>
    <row r="14" spans="1:4" ht="78.75">
      <c r="A14" s="115"/>
      <c r="B14" s="111">
        <v>933</v>
      </c>
      <c r="C14" s="46" t="s">
        <v>555</v>
      </c>
      <c r="D14" s="112" t="s">
        <v>556</v>
      </c>
    </row>
    <row r="15" spans="1:4" ht="94.5">
      <c r="A15" s="115"/>
      <c r="B15" s="111">
        <v>933</v>
      </c>
      <c r="C15" s="46" t="s">
        <v>650</v>
      </c>
      <c r="D15" s="112" t="s">
        <v>557</v>
      </c>
    </row>
    <row r="16" spans="1:4" ht="31.5">
      <c r="A16" s="115"/>
      <c r="B16" s="111">
        <v>933</v>
      </c>
      <c r="C16" s="46" t="s">
        <v>558</v>
      </c>
      <c r="D16" s="112" t="s">
        <v>559</v>
      </c>
    </row>
    <row r="17" spans="1:4" ht="94.5">
      <c r="A17" s="115"/>
      <c r="B17" s="111">
        <v>933</v>
      </c>
      <c r="C17" s="46" t="s">
        <v>132</v>
      </c>
      <c r="D17" s="112" t="s">
        <v>560</v>
      </c>
    </row>
    <row r="18" spans="1:4" ht="63">
      <c r="A18" s="115"/>
      <c r="B18" s="111">
        <v>933</v>
      </c>
      <c r="C18" s="46" t="s">
        <v>561</v>
      </c>
      <c r="D18" s="112" t="s">
        <v>562</v>
      </c>
    </row>
    <row r="19" spans="1:4" ht="63">
      <c r="A19" s="115"/>
      <c r="B19" s="111">
        <v>933</v>
      </c>
      <c r="C19" s="17" t="s">
        <v>154</v>
      </c>
      <c r="D19" s="9" t="s">
        <v>563</v>
      </c>
    </row>
    <row r="20" spans="1:4" ht="47.25">
      <c r="A20" s="115"/>
      <c r="B20" s="111">
        <v>933</v>
      </c>
      <c r="C20" s="46" t="s">
        <v>155</v>
      </c>
      <c r="D20" s="10" t="s">
        <v>526</v>
      </c>
    </row>
    <row r="21" spans="1:4" ht="31.5">
      <c r="A21" s="115"/>
      <c r="B21" s="111">
        <v>933</v>
      </c>
      <c r="C21" s="46" t="s">
        <v>159</v>
      </c>
      <c r="D21" s="112" t="s">
        <v>564</v>
      </c>
    </row>
    <row r="22" spans="1:4" ht="31.5">
      <c r="A22" s="115"/>
      <c r="B22" s="111">
        <v>933</v>
      </c>
      <c r="C22" s="46" t="s">
        <v>161</v>
      </c>
      <c r="D22" s="112" t="s">
        <v>565</v>
      </c>
    </row>
    <row r="23" spans="1:4" ht="31.5">
      <c r="A23" s="115"/>
      <c r="B23" s="111">
        <v>933</v>
      </c>
      <c r="C23" s="46" t="s">
        <v>566</v>
      </c>
      <c r="D23" s="16" t="s">
        <v>567</v>
      </c>
    </row>
    <row r="24" spans="1:4" ht="31.5">
      <c r="A24" s="115"/>
      <c r="B24" s="111">
        <v>933</v>
      </c>
      <c r="C24" s="17" t="s">
        <v>568</v>
      </c>
      <c r="D24" s="9" t="s">
        <v>569</v>
      </c>
    </row>
    <row r="25" spans="1:4" ht="47.25">
      <c r="A25" s="115"/>
      <c r="B25" s="111">
        <v>933</v>
      </c>
      <c r="C25" s="17" t="s">
        <v>136</v>
      </c>
      <c r="D25" s="53" t="s">
        <v>570</v>
      </c>
    </row>
    <row r="26" spans="1:4" ht="31.5">
      <c r="A26" s="115"/>
      <c r="B26" s="111">
        <v>933</v>
      </c>
      <c r="C26" s="17" t="s">
        <v>635</v>
      </c>
      <c r="D26" s="53" t="s">
        <v>127</v>
      </c>
    </row>
    <row r="27" spans="1:4" ht="31.5">
      <c r="A27" s="115"/>
      <c r="B27" s="111">
        <v>933</v>
      </c>
      <c r="C27" s="116" t="s">
        <v>571</v>
      </c>
      <c r="D27" s="53" t="s">
        <v>572</v>
      </c>
    </row>
    <row r="28" spans="1:4" ht="63">
      <c r="A28" s="113"/>
      <c r="B28" s="111">
        <v>933</v>
      </c>
      <c r="C28" s="116" t="s">
        <v>573</v>
      </c>
      <c r="D28" s="117" t="s">
        <v>574</v>
      </c>
    </row>
  </sheetData>
  <sheetProtection/>
  <mergeCells count="5">
    <mergeCell ref="B10:D10"/>
    <mergeCell ref="A7:D7"/>
    <mergeCell ref="A8:A9"/>
    <mergeCell ref="B8:C8"/>
    <mergeCell ref="D8:D9"/>
  </mergeCells>
  <printOptions/>
  <pageMargins left="0" right="0" top="0.15748031496062992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4.125" style="5" customWidth="1"/>
    <col min="2" max="2" width="11.875" style="5" customWidth="1"/>
    <col min="3" max="3" width="25.00390625" style="5" customWidth="1"/>
    <col min="4" max="4" width="59.25390625" style="5" customWidth="1"/>
    <col min="5" max="16384" width="9.125" style="5" customWidth="1"/>
  </cols>
  <sheetData>
    <row r="1" ht="15.75">
      <c r="D1" s="20" t="s">
        <v>575</v>
      </c>
    </row>
    <row r="2" spans="3:4" ht="15.75">
      <c r="C2" s="11"/>
      <c r="D2" s="20" t="s">
        <v>530</v>
      </c>
    </row>
    <row r="3" spans="3:4" ht="15.75">
      <c r="C3" s="11"/>
      <c r="D3" s="20" t="s">
        <v>487</v>
      </c>
    </row>
    <row r="4" spans="2:4" ht="15.75">
      <c r="B4" s="12"/>
      <c r="C4" s="118"/>
      <c r="D4" s="20" t="s">
        <v>596</v>
      </c>
    </row>
    <row r="5" spans="2:4" ht="15.75">
      <c r="B5" s="50"/>
      <c r="C5" s="118"/>
      <c r="D5" s="20" t="s">
        <v>531</v>
      </c>
    </row>
    <row r="6" spans="2:8" ht="15.75">
      <c r="B6" s="119"/>
      <c r="C6" s="120"/>
      <c r="D6" s="20"/>
      <c r="H6" s="12"/>
    </row>
    <row r="7" spans="1:8" ht="18" customHeight="1">
      <c r="A7" s="274" t="s">
        <v>576</v>
      </c>
      <c r="B7" s="274"/>
      <c r="C7" s="274"/>
      <c r="D7" s="274"/>
      <c r="H7" s="12"/>
    </row>
    <row r="8" spans="2:4" ht="12.75" customHeight="1">
      <c r="B8" s="13"/>
      <c r="C8" s="121"/>
      <c r="D8" s="14"/>
    </row>
    <row r="9" spans="1:4" ht="33" customHeight="1">
      <c r="A9" s="275" t="s">
        <v>433</v>
      </c>
      <c r="B9" s="276" t="s">
        <v>521</v>
      </c>
      <c r="C9" s="276"/>
      <c r="D9" s="277" t="s">
        <v>170</v>
      </c>
    </row>
    <row r="10" spans="1:4" ht="80.25" customHeight="1">
      <c r="A10" s="275"/>
      <c r="B10" s="122" t="s">
        <v>577</v>
      </c>
      <c r="C10" s="122" t="s">
        <v>578</v>
      </c>
      <c r="D10" s="277"/>
    </row>
    <row r="11" spans="1:4" s="4" customFormat="1" ht="31.5" customHeight="1">
      <c r="A11" s="123">
        <v>1</v>
      </c>
      <c r="B11" s="278" t="s">
        <v>579</v>
      </c>
      <c r="C11" s="278"/>
      <c r="D11" s="278"/>
    </row>
    <row r="12" spans="1:4" s="4" customFormat="1" ht="47.25">
      <c r="A12" s="124"/>
      <c r="B12" s="125">
        <v>933</v>
      </c>
      <c r="C12" s="17" t="s">
        <v>580</v>
      </c>
      <c r="D12" s="10" t="s">
        <v>581</v>
      </c>
    </row>
    <row r="13" spans="1:4" s="4" customFormat="1" ht="31.5">
      <c r="A13" s="124"/>
      <c r="B13" s="125">
        <v>933</v>
      </c>
      <c r="C13" s="17" t="s">
        <v>582</v>
      </c>
      <c r="D13" s="10" t="s">
        <v>583</v>
      </c>
    </row>
    <row r="14" spans="1:4" s="4" customFormat="1" ht="47.25">
      <c r="A14" s="124"/>
      <c r="B14" s="125">
        <v>933</v>
      </c>
      <c r="C14" s="17" t="s">
        <v>584</v>
      </c>
      <c r="D14" s="10" t="s">
        <v>585</v>
      </c>
    </row>
    <row r="15" spans="1:4" s="4" customFormat="1" ht="47.25">
      <c r="A15" s="126"/>
      <c r="B15" s="125">
        <v>933</v>
      </c>
      <c r="C15" s="17" t="s">
        <v>586</v>
      </c>
      <c r="D15" s="10" t="s">
        <v>587</v>
      </c>
    </row>
    <row r="16" spans="1:4" s="4" customFormat="1" ht="31.5">
      <c r="A16" s="126"/>
      <c r="B16" s="125">
        <v>933</v>
      </c>
      <c r="C16" s="17" t="s">
        <v>588</v>
      </c>
      <c r="D16" s="10" t="s">
        <v>589</v>
      </c>
    </row>
    <row r="17" spans="1:4" s="4" customFormat="1" ht="31.5">
      <c r="A17" s="126"/>
      <c r="B17" s="125">
        <v>933</v>
      </c>
      <c r="C17" s="17" t="s">
        <v>590</v>
      </c>
      <c r="D17" s="10" t="s">
        <v>591</v>
      </c>
    </row>
    <row r="18" spans="1:4" s="4" customFormat="1" ht="47.25">
      <c r="A18" s="127"/>
      <c r="B18" s="125">
        <v>933</v>
      </c>
      <c r="C18" s="17" t="s">
        <v>592</v>
      </c>
      <c r="D18" s="10" t="s">
        <v>593</v>
      </c>
    </row>
    <row r="19" spans="1:4" s="4" customFormat="1" ht="30.75" customHeight="1" hidden="1">
      <c r="A19" s="279">
        <v>2</v>
      </c>
      <c r="B19" s="273" t="s">
        <v>594</v>
      </c>
      <c r="C19" s="273"/>
      <c r="D19" s="273"/>
    </row>
    <row r="20" spans="1:4" s="4" customFormat="1" ht="15.75" hidden="1">
      <c r="A20" s="279"/>
      <c r="B20" s="10"/>
      <c r="C20" s="10"/>
      <c r="D20" s="10"/>
    </row>
    <row r="21" spans="1:4" s="4" customFormat="1" ht="15.75" hidden="1">
      <c r="A21" s="279"/>
      <c r="B21" s="10"/>
      <c r="C21" s="10"/>
      <c r="D21" s="10"/>
    </row>
    <row r="22" spans="1:4" s="4" customFormat="1" ht="15.75" hidden="1">
      <c r="A22" s="279"/>
      <c r="B22" s="10"/>
      <c r="C22" s="10" t="s">
        <v>445</v>
      </c>
      <c r="D22" s="10"/>
    </row>
    <row r="23" spans="1:4" s="4" customFormat="1" ht="31.5" customHeight="1" hidden="1">
      <c r="A23" s="272" t="s">
        <v>595</v>
      </c>
      <c r="B23" s="273" t="s">
        <v>594</v>
      </c>
      <c r="C23" s="273"/>
      <c r="D23" s="273"/>
    </row>
    <row r="24" spans="1:4" s="4" customFormat="1" ht="15.75" hidden="1">
      <c r="A24" s="272"/>
      <c r="B24" s="10"/>
      <c r="C24" s="10"/>
      <c r="D24" s="10"/>
    </row>
    <row r="25" spans="1:4" s="4" customFormat="1" ht="15.75" hidden="1">
      <c r="A25" s="272"/>
      <c r="B25" s="10"/>
      <c r="C25" s="10"/>
      <c r="D25" s="10"/>
    </row>
    <row r="26" spans="1:4" s="4" customFormat="1" ht="15.75" hidden="1">
      <c r="A26" s="272"/>
      <c r="B26" s="10"/>
      <c r="C26" s="10" t="s">
        <v>445</v>
      </c>
      <c r="D26" s="10"/>
    </row>
    <row r="27" s="4" customFormat="1" ht="15.75"/>
  </sheetData>
  <sheetProtection/>
  <mergeCells count="9">
    <mergeCell ref="A23:A26"/>
    <mergeCell ref="B23:D23"/>
    <mergeCell ref="A7:D7"/>
    <mergeCell ref="A9:A10"/>
    <mergeCell ref="B9:C9"/>
    <mergeCell ref="D9:D10"/>
    <mergeCell ref="B11:D11"/>
    <mergeCell ref="A19:A22"/>
    <mergeCell ref="B19:D1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5.375" style="5" customWidth="1"/>
    <col min="2" max="2" width="25.875" style="5" customWidth="1"/>
    <col min="3" max="3" width="55.625" style="5" customWidth="1"/>
    <col min="4" max="4" width="18.625" style="5" customWidth="1"/>
    <col min="5" max="16384" width="9.125" style="5" customWidth="1"/>
  </cols>
  <sheetData>
    <row r="1" spans="1:4" ht="12.75" customHeight="1">
      <c r="A1" s="20"/>
      <c r="B1" s="20"/>
      <c r="C1" s="20"/>
      <c r="D1" s="20" t="s">
        <v>441</v>
      </c>
    </row>
    <row r="2" spans="1:4" ht="12.75" customHeight="1">
      <c r="A2" s="20"/>
      <c r="B2" s="20"/>
      <c r="C2" s="20"/>
      <c r="D2" s="20" t="s">
        <v>532</v>
      </c>
    </row>
    <row r="3" spans="1:4" ht="12.75" customHeight="1">
      <c r="A3" s="20"/>
      <c r="B3" s="20"/>
      <c r="C3" s="20"/>
      <c r="D3" s="20" t="s">
        <v>487</v>
      </c>
    </row>
    <row r="4" spans="1:4" ht="12.75" customHeight="1">
      <c r="A4" s="20"/>
      <c r="B4" s="20"/>
      <c r="C4" s="20"/>
      <c r="D4" s="20" t="s">
        <v>513</v>
      </c>
    </row>
    <row r="5" spans="1:4" ht="12.75" customHeight="1">
      <c r="A5" s="20"/>
      <c r="B5" s="20"/>
      <c r="C5" s="20" t="s">
        <v>533</v>
      </c>
      <c r="D5" s="20"/>
    </row>
    <row r="6" spans="1:7" ht="12.75" customHeight="1">
      <c r="A6" s="280"/>
      <c r="B6" s="280"/>
      <c r="C6" s="280"/>
      <c r="D6" s="280"/>
      <c r="G6" s="12"/>
    </row>
    <row r="7" spans="1:7" ht="18.75" customHeight="1">
      <c r="A7" s="274" t="s">
        <v>597</v>
      </c>
      <c r="B7" s="274"/>
      <c r="C7" s="274"/>
      <c r="D7" s="274"/>
      <c r="G7" s="12"/>
    </row>
    <row r="8" spans="2:4" ht="12.75" customHeight="1">
      <c r="B8" s="13"/>
      <c r="C8" s="14"/>
      <c r="D8" s="20" t="s">
        <v>435</v>
      </c>
    </row>
    <row r="9" spans="1:4" ht="21" customHeight="1">
      <c r="A9" s="2" t="s">
        <v>488</v>
      </c>
      <c r="B9" s="2" t="s">
        <v>474</v>
      </c>
      <c r="C9" s="2" t="s">
        <v>170</v>
      </c>
      <c r="D9" s="2" t="s">
        <v>175</v>
      </c>
    </row>
    <row r="10" spans="1:4" ht="32.25" customHeight="1">
      <c r="A10" s="19"/>
      <c r="B10" s="15" t="s">
        <v>489</v>
      </c>
      <c r="C10" s="21" t="s">
        <v>490</v>
      </c>
      <c r="D10" s="128">
        <f>D11+D23+D25+D34+D43</f>
        <v>645.752</v>
      </c>
    </row>
    <row r="11" spans="1:4" ht="30" customHeight="1">
      <c r="A11" s="19"/>
      <c r="B11" s="15" t="s">
        <v>491</v>
      </c>
      <c r="C11" s="21" t="s">
        <v>492</v>
      </c>
      <c r="D11" s="128">
        <f>D12</f>
        <v>38.244</v>
      </c>
    </row>
    <row r="12" spans="1:4" ht="18.75" customHeight="1">
      <c r="A12" s="18">
        <v>182</v>
      </c>
      <c r="B12" s="53" t="s">
        <v>133</v>
      </c>
      <c r="C12" s="7" t="s">
        <v>493</v>
      </c>
      <c r="D12" s="129">
        <f>D13</f>
        <v>38.244</v>
      </c>
    </row>
    <row r="13" spans="1:4" ht="94.5">
      <c r="A13" s="18">
        <v>182</v>
      </c>
      <c r="B13" s="74" t="s">
        <v>426</v>
      </c>
      <c r="C13" s="10" t="s">
        <v>651</v>
      </c>
      <c r="D13" s="129">
        <v>38.244</v>
      </c>
    </row>
    <row r="14" spans="1:4" ht="141.75" hidden="1">
      <c r="A14" s="18">
        <v>182</v>
      </c>
      <c r="B14" s="74" t="s">
        <v>163</v>
      </c>
      <c r="C14" s="75" t="s">
        <v>652</v>
      </c>
      <c r="D14" s="129"/>
    </row>
    <row r="15" spans="1:4" ht="63" hidden="1">
      <c r="A15" s="18">
        <v>182</v>
      </c>
      <c r="B15" s="74" t="s">
        <v>427</v>
      </c>
      <c r="C15" s="75" t="s">
        <v>653</v>
      </c>
      <c r="D15" s="129"/>
    </row>
    <row r="16" spans="1:4" ht="110.25" hidden="1">
      <c r="A16" s="18">
        <v>182</v>
      </c>
      <c r="B16" s="74" t="s">
        <v>428</v>
      </c>
      <c r="C16" s="75" t="s">
        <v>654</v>
      </c>
      <c r="D16" s="129"/>
    </row>
    <row r="17" spans="1:4" ht="45" customHeight="1" hidden="1">
      <c r="A17" s="19"/>
      <c r="B17" s="15" t="s">
        <v>164</v>
      </c>
      <c r="C17" s="21" t="s">
        <v>165</v>
      </c>
      <c r="D17" s="128">
        <f>D19+D20+D21+D22</f>
        <v>0</v>
      </c>
    </row>
    <row r="18" spans="1:4" ht="47.25" hidden="1">
      <c r="A18" s="19">
        <v>100</v>
      </c>
      <c r="B18" s="15" t="s">
        <v>359</v>
      </c>
      <c r="C18" s="10" t="s">
        <v>360</v>
      </c>
      <c r="D18" s="128"/>
    </row>
    <row r="19" spans="1:4" ht="78.75" hidden="1">
      <c r="A19" s="18">
        <v>100</v>
      </c>
      <c r="B19" s="53" t="s">
        <v>166</v>
      </c>
      <c r="C19" s="71" t="s">
        <v>149</v>
      </c>
      <c r="D19" s="129">
        <v>0</v>
      </c>
    </row>
    <row r="20" spans="1:4" ht="79.5" customHeight="1" hidden="1">
      <c r="A20" s="18">
        <v>100</v>
      </c>
      <c r="B20" s="53" t="s">
        <v>167</v>
      </c>
      <c r="C20" s="71" t="s">
        <v>150</v>
      </c>
      <c r="D20" s="129">
        <v>0</v>
      </c>
    </row>
    <row r="21" spans="1:4" ht="63" customHeight="1" hidden="1">
      <c r="A21" s="18">
        <v>100</v>
      </c>
      <c r="B21" s="53" t="s">
        <v>168</v>
      </c>
      <c r="C21" s="71" t="s">
        <v>151</v>
      </c>
      <c r="D21" s="129">
        <v>0</v>
      </c>
    </row>
    <row r="22" spans="1:4" ht="64.5" customHeight="1" hidden="1">
      <c r="A22" s="18">
        <v>100</v>
      </c>
      <c r="B22" s="53" t="s">
        <v>169</v>
      </c>
      <c r="C22" s="71" t="s">
        <v>152</v>
      </c>
      <c r="D22" s="129">
        <v>0</v>
      </c>
    </row>
    <row r="23" spans="1:4" ht="24.75" customHeight="1">
      <c r="A23" s="19"/>
      <c r="B23" s="15" t="s">
        <v>494</v>
      </c>
      <c r="C23" s="21" t="s">
        <v>495</v>
      </c>
      <c r="D23" s="128">
        <f>D24</f>
        <v>1.153</v>
      </c>
    </row>
    <row r="24" spans="1:4" ht="20.25" customHeight="1">
      <c r="A24" s="18">
        <v>182</v>
      </c>
      <c r="B24" s="53" t="s">
        <v>429</v>
      </c>
      <c r="C24" s="7" t="s">
        <v>496</v>
      </c>
      <c r="D24" s="129">
        <v>1.153</v>
      </c>
    </row>
    <row r="25" spans="1:4" ht="18" customHeight="1">
      <c r="A25" s="19"/>
      <c r="B25" s="15" t="s">
        <v>497</v>
      </c>
      <c r="C25" s="21" t="s">
        <v>498</v>
      </c>
      <c r="D25" s="128">
        <f>D26+D27+D28</f>
        <v>587.685</v>
      </c>
    </row>
    <row r="26" spans="1:4" ht="54" customHeight="1">
      <c r="A26" s="18">
        <v>182</v>
      </c>
      <c r="B26" s="53" t="s">
        <v>499</v>
      </c>
      <c r="C26" s="7" t="s">
        <v>124</v>
      </c>
      <c r="D26" s="129">
        <v>78.122</v>
      </c>
    </row>
    <row r="27" spans="1:4" ht="51" customHeight="1">
      <c r="A27" s="18">
        <v>182</v>
      </c>
      <c r="B27" s="53" t="s">
        <v>128</v>
      </c>
      <c r="C27" s="7" t="s">
        <v>125</v>
      </c>
      <c r="D27" s="129">
        <v>459.11</v>
      </c>
    </row>
    <row r="28" spans="1:4" ht="65.25" customHeight="1">
      <c r="A28" s="18">
        <v>182</v>
      </c>
      <c r="B28" s="53" t="s">
        <v>129</v>
      </c>
      <c r="C28" s="7" t="s">
        <v>126</v>
      </c>
      <c r="D28" s="129">
        <v>50.453</v>
      </c>
    </row>
    <row r="29" spans="1:4" ht="48" customHeight="1" hidden="1">
      <c r="A29" s="3"/>
      <c r="B29" s="15" t="s">
        <v>500</v>
      </c>
      <c r="C29" s="21" t="s">
        <v>501</v>
      </c>
      <c r="D29" s="129">
        <v>50.453</v>
      </c>
    </row>
    <row r="30" spans="1:4" ht="94.5" hidden="1">
      <c r="A30" s="18">
        <v>933</v>
      </c>
      <c r="B30" s="53" t="s">
        <v>430</v>
      </c>
      <c r="C30" s="7" t="s">
        <v>624</v>
      </c>
      <c r="D30" s="129">
        <v>50.453</v>
      </c>
    </row>
    <row r="31" spans="1:4" ht="94.5" hidden="1">
      <c r="A31" s="18">
        <v>933</v>
      </c>
      <c r="B31" s="53" t="s">
        <v>625</v>
      </c>
      <c r="C31" s="7" t="s">
        <v>627</v>
      </c>
      <c r="D31" s="129">
        <v>50.453</v>
      </c>
    </row>
    <row r="32" spans="1:4" ht="48" customHeight="1" hidden="1">
      <c r="A32" s="3"/>
      <c r="B32" s="53" t="s">
        <v>628</v>
      </c>
      <c r="C32" s="7" t="s">
        <v>629</v>
      </c>
      <c r="D32" s="129">
        <v>50.453</v>
      </c>
    </row>
    <row r="33" spans="1:4" ht="48" customHeight="1" hidden="1">
      <c r="A33" s="3"/>
      <c r="B33" s="53" t="s">
        <v>630</v>
      </c>
      <c r="C33" s="7" t="s">
        <v>631</v>
      </c>
      <c r="D33" s="129">
        <v>50.453</v>
      </c>
    </row>
    <row r="34" spans="1:4" ht="47.25">
      <c r="A34" s="3"/>
      <c r="B34" s="15" t="s">
        <v>632</v>
      </c>
      <c r="C34" s="21" t="s">
        <v>633</v>
      </c>
      <c r="D34" s="128">
        <f>D37+D39+D35+D36</f>
        <v>18.67</v>
      </c>
    </row>
    <row r="35" spans="1:4" ht="94.5" hidden="1">
      <c r="A35" s="18">
        <v>934</v>
      </c>
      <c r="B35" s="7" t="s">
        <v>431</v>
      </c>
      <c r="C35" s="55" t="s">
        <v>641</v>
      </c>
      <c r="D35" s="129"/>
    </row>
    <row r="36" spans="1:4" ht="94.5" hidden="1">
      <c r="A36" s="18">
        <v>933</v>
      </c>
      <c r="B36" s="7" t="s">
        <v>642</v>
      </c>
      <c r="C36" s="55" t="s">
        <v>643</v>
      </c>
      <c r="D36" s="129"/>
    </row>
    <row r="37" spans="1:4" ht="78.75">
      <c r="A37" s="18">
        <v>933</v>
      </c>
      <c r="B37" s="7" t="s">
        <v>644</v>
      </c>
      <c r="C37" s="7" t="s">
        <v>647</v>
      </c>
      <c r="D37" s="129">
        <v>16.67</v>
      </c>
    </row>
    <row r="38" spans="1:4" ht="94.5" hidden="1">
      <c r="A38" s="18">
        <v>933</v>
      </c>
      <c r="B38" s="7" t="s">
        <v>648</v>
      </c>
      <c r="C38" s="16" t="s">
        <v>649</v>
      </c>
      <c r="D38" s="54">
        <v>0</v>
      </c>
    </row>
    <row r="39" spans="1:4" ht="94.5">
      <c r="A39" s="18">
        <v>933</v>
      </c>
      <c r="B39" s="7" t="s">
        <v>650</v>
      </c>
      <c r="C39" s="16" t="s">
        <v>110</v>
      </c>
      <c r="D39" s="129">
        <v>2</v>
      </c>
    </row>
    <row r="40" spans="1:4" ht="47.25" hidden="1">
      <c r="A40" s="18"/>
      <c r="B40" s="15" t="s">
        <v>111</v>
      </c>
      <c r="C40" s="21" t="s">
        <v>112</v>
      </c>
      <c r="D40" s="54">
        <f>D41+D42</f>
        <v>0</v>
      </c>
    </row>
    <row r="41" spans="1:4" ht="31.5" hidden="1">
      <c r="A41" s="18">
        <v>933</v>
      </c>
      <c r="B41" s="7" t="s">
        <v>113</v>
      </c>
      <c r="C41" s="9" t="s">
        <v>114</v>
      </c>
      <c r="D41" s="54">
        <v>0</v>
      </c>
    </row>
    <row r="42" spans="1:4" ht="31.5" hidden="1">
      <c r="A42" s="18">
        <v>933</v>
      </c>
      <c r="B42" s="7" t="s">
        <v>115</v>
      </c>
      <c r="C42" s="9" t="s">
        <v>116</v>
      </c>
      <c r="D42" s="54">
        <v>0</v>
      </c>
    </row>
    <row r="43" spans="1:5" ht="31.5" hidden="1">
      <c r="A43" s="19"/>
      <c r="B43" s="15" t="s">
        <v>117</v>
      </c>
      <c r="C43" s="21" t="s">
        <v>118</v>
      </c>
      <c r="D43" s="54">
        <f>D44+D45+D46+D47+D48</f>
        <v>0</v>
      </c>
      <c r="E43" s="11"/>
    </row>
    <row r="44" spans="1:4" ht="94.5" hidden="1">
      <c r="A44" s="18"/>
      <c r="B44" s="7" t="s">
        <v>119</v>
      </c>
      <c r="C44" s="9" t="s">
        <v>131</v>
      </c>
      <c r="D44" s="54">
        <v>0</v>
      </c>
    </row>
    <row r="45" spans="1:4" ht="110.25" hidden="1">
      <c r="A45" s="18">
        <v>933</v>
      </c>
      <c r="B45" s="7" t="s">
        <v>132</v>
      </c>
      <c r="C45" s="9" t="s">
        <v>137</v>
      </c>
      <c r="D45" s="54">
        <v>0</v>
      </c>
    </row>
    <row r="46" spans="1:4" ht="63" hidden="1">
      <c r="A46" s="18"/>
      <c r="B46" s="7" t="s">
        <v>138</v>
      </c>
      <c r="C46" s="9" t="s">
        <v>139</v>
      </c>
      <c r="D46" s="54">
        <v>0</v>
      </c>
    </row>
    <row r="47" spans="1:4" ht="63" hidden="1">
      <c r="A47" s="18"/>
      <c r="B47" s="7" t="s">
        <v>140</v>
      </c>
      <c r="C47" s="9" t="s">
        <v>141</v>
      </c>
      <c r="D47" s="54">
        <v>0</v>
      </c>
    </row>
    <row r="48" spans="1:4" ht="63" hidden="1">
      <c r="A48" s="18">
        <v>934</v>
      </c>
      <c r="B48" s="56" t="s">
        <v>142</v>
      </c>
      <c r="C48" s="9" t="s">
        <v>143</v>
      </c>
      <c r="D48" s="54">
        <v>0</v>
      </c>
    </row>
    <row r="49" spans="1:4" ht="15.75" hidden="1">
      <c r="A49" s="18"/>
      <c r="B49" s="15" t="s">
        <v>144</v>
      </c>
      <c r="C49" s="21" t="s">
        <v>145</v>
      </c>
      <c r="D49" s="54">
        <f>D50+D51+D52+D53</f>
        <v>0</v>
      </c>
    </row>
    <row r="50" spans="1:4" ht="63" hidden="1">
      <c r="A50" s="18"/>
      <c r="B50" s="7" t="s">
        <v>146</v>
      </c>
      <c r="C50" s="9" t="s">
        <v>147</v>
      </c>
      <c r="D50" s="54">
        <v>0</v>
      </c>
    </row>
    <row r="51" spans="1:4" ht="63" hidden="1">
      <c r="A51" s="18"/>
      <c r="B51" s="7" t="s">
        <v>148</v>
      </c>
      <c r="C51" s="9" t="s">
        <v>153</v>
      </c>
      <c r="D51" s="54">
        <v>0</v>
      </c>
    </row>
    <row r="52" spans="1:4" ht="78.75" hidden="1">
      <c r="A52" s="18">
        <v>933</v>
      </c>
      <c r="B52" s="7" t="s">
        <v>154</v>
      </c>
      <c r="C52" s="9" t="s">
        <v>361</v>
      </c>
      <c r="D52" s="54">
        <v>0</v>
      </c>
    </row>
    <row r="53" spans="1:4" ht="47.25" hidden="1">
      <c r="A53" s="18">
        <v>933</v>
      </c>
      <c r="B53" s="7" t="s">
        <v>155</v>
      </c>
      <c r="C53" s="9" t="s">
        <v>156</v>
      </c>
      <c r="D53" s="54">
        <v>0</v>
      </c>
    </row>
    <row r="54" spans="1:4" ht="15.75" hidden="1">
      <c r="A54" s="18"/>
      <c r="B54" s="15" t="s">
        <v>157</v>
      </c>
      <c r="C54" s="21" t="s">
        <v>158</v>
      </c>
      <c r="D54" s="54">
        <f>D55+D56</f>
        <v>0</v>
      </c>
    </row>
    <row r="55" spans="1:4" ht="31.5" hidden="1">
      <c r="A55" s="18">
        <v>933</v>
      </c>
      <c r="B55" s="7" t="s">
        <v>159</v>
      </c>
      <c r="C55" s="9" t="s">
        <v>160</v>
      </c>
      <c r="D55" s="54">
        <v>0</v>
      </c>
    </row>
    <row r="56" spans="1:4" ht="15.75" hidden="1">
      <c r="A56" s="18">
        <v>933</v>
      </c>
      <c r="B56" s="7" t="s">
        <v>161</v>
      </c>
      <c r="C56" s="9" t="s">
        <v>162</v>
      </c>
      <c r="D56" s="54">
        <v>0</v>
      </c>
    </row>
    <row r="57" ht="15.75">
      <c r="D57" s="54"/>
    </row>
    <row r="58" ht="15.75">
      <c r="D58" s="54"/>
    </row>
  </sheetData>
  <sheetProtection/>
  <mergeCells count="2">
    <mergeCell ref="A6:D6"/>
    <mergeCell ref="A7:D7"/>
  </mergeCells>
  <hyperlinks>
    <hyperlink ref="C14" r:id="rId1" display="consultantplus://offline/ref=92F5D29D0FB3D71C5D1C454527EE4389878EB1C4D79F353132ED9C017E88210999D76E84DC63015CC"/>
    <hyperlink ref="C15" r:id="rId2" display="consultantplus://offline/ref=92F5D29D0FB3D71C5D1C454527EE4389878EB1C4D79F353132ED9C017E88210999D76E86DC6311410D5FC"/>
    <hyperlink ref="C16" r:id="rId3" display="consultantplus://offline/ref=92F5D29D0FB3D71C5D1C454527EE4389878EB1C4D79F353132ED9C017E88210999D76E82D96A0157C"/>
  </hyperlinks>
  <printOptions/>
  <pageMargins left="0.54" right="0.25" top="1" bottom="1" header="0.5" footer="0.5"/>
  <pageSetup horizontalDpi="600" verticalDpi="600" orientation="portrait" paperSize="9" scale="74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SheetLayoutView="100" zoomScalePageLayoutView="0" workbookViewId="0" topLeftCell="A3">
      <selection activeCell="A23" sqref="A23:G28"/>
    </sheetView>
  </sheetViews>
  <sheetFormatPr defaultColWidth="9.00390625" defaultRowHeight="12.75"/>
  <cols>
    <col min="1" max="1" width="6.875" style="5" customWidth="1"/>
    <col min="2" max="2" width="23.75390625" style="5" customWidth="1"/>
    <col min="3" max="3" width="44.875" style="5" customWidth="1"/>
    <col min="4" max="4" width="14.875" style="5" customWidth="1"/>
    <col min="5" max="5" width="14.00390625" style="5" customWidth="1"/>
    <col min="6" max="8" width="11.875" style="5" bestFit="1" customWidth="1"/>
    <col min="9" max="9" width="10.75390625" style="5" bestFit="1" customWidth="1"/>
    <col min="10" max="16384" width="9.125" style="5" customWidth="1"/>
  </cols>
  <sheetData>
    <row r="1" s="6" customFormat="1" ht="12.75">
      <c r="D1" s="24" t="s">
        <v>434</v>
      </c>
    </row>
    <row r="2" s="6" customFormat="1" ht="12.75">
      <c r="D2" s="24" t="s">
        <v>534</v>
      </c>
    </row>
    <row r="3" s="6" customFormat="1" ht="12.75">
      <c r="D3" s="24" t="s">
        <v>487</v>
      </c>
    </row>
    <row r="4" spans="2:4" s="6" customFormat="1" ht="12.75">
      <c r="B4" s="132"/>
      <c r="D4" s="24" t="s">
        <v>514</v>
      </c>
    </row>
    <row r="5" spans="2:4" s="6" customFormat="1" ht="12.75">
      <c r="B5" s="26"/>
      <c r="C5" s="6" t="s">
        <v>535</v>
      </c>
      <c r="D5" s="24"/>
    </row>
    <row r="6" spans="1:4" s="6" customFormat="1" ht="12.75" customHeight="1">
      <c r="A6" s="49"/>
      <c r="B6" s="49"/>
      <c r="C6" s="49"/>
      <c r="D6" s="49"/>
    </row>
    <row r="7" spans="1:4" s="6" customFormat="1" ht="18.75" customHeight="1">
      <c r="A7" s="281" t="s">
        <v>598</v>
      </c>
      <c r="B7" s="281"/>
      <c r="C7" s="281"/>
      <c r="D7" s="281"/>
    </row>
    <row r="8" spans="2:9" s="6" customFormat="1" ht="12.75">
      <c r="B8" s="22"/>
      <c r="C8" s="23"/>
      <c r="D8" s="24" t="s">
        <v>435</v>
      </c>
      <c r="G8" s="77">
        <f>D10+'пр.4,'!D10</f>
        <v>4873.57202</v>
      </c>
      <c r="H8" s="77">
        <f>E10+'пр.4,'!D10</f>
        <v>645.752</v>
      </c>
      <c r="I8" s="77">
        <f>G8-H8</f>
        <v>4227.820019999999</v>
      </c>
    </row>
    <row r="9" spans="1:7" s="6" customFormat="1" ht="25.5">
      <c r="A9" s="133" t="s">
        <v>442</v>
      </c>
      <c r="B9" s="133" t="s">
        <v>443</v>
      </c>
      <c r="C9" s="133" t="s">
        <v>170</v>
      </c>
      <c r="D9" s="133" t="s">
        <v>605</v>
      </c>
      <c r="E9" s="133"/>
      <c r="F9" s="134"/>
      <c r="G9" s="135"/>
    </row>
    <row r="10" spans="1:15" s="6" customFormat="1" ht="12.75">
      <c r="A10" s="136">
        <v>933</v>
      </c>
      <c r="B10" s="137" t="s">
        <v>134</v>
      </c>
      <c r="C10" s="138" t="s">
        <v>135</v>
      </c>
      <c r="D10" s="139">
        <f>D11</f>
        <v>4227.820019999999</v>
      </c>
      <c r="E10" s="139"/>
      <c r="F10" s="140"/>
      <c r="G10" s="140"/>
      <c r="H10" s="77"/>
      <c r="I10" s="77"/>
      <c r="J10" s="77"/>
      <c r="K10" s="77"/>
      <c r="L10" s="77"/>
      <c r="M10" s="77"/>
      <c r="N10" s="77"/>
      <c r="O10" s="77"/>
    </row>
    <row r="11" spans="1:15" s="6" customFormat="1" ht="53.25" customHeight="1">
      <c r="A11" s="136">
        <v>933</v>
      </c>
      <c r="B11" s="137" t="s">
        <v>436</v>
      </c>
      <c r="C11" s="138" t="s">
        <v>437</v>
      </c>
      <c r="D11" s="139">
        <f>D12+D15+D18+D21</f>
        <v>4227.820019999999</v>
      </c>
      <c r="E11" s="139"/>
      <c r="F11" s="140"/>
      <c r="G11" s="140"/>
      <c r="H11" s="77"/>
      <c r="I11" s="77"/>
      <c r="J11" s="77"/>
      <c r="K11" s="77"/>
      <c r="L11" s="77"/>
      <c r="M11" s="77"/>
      <c r="N11" s="77"/>
      <c r="O11" s="77"/>
    </row>
    <row r="12" spans="1:15" s="6" customFormat="1" ht="39" customHeight="1">
      <c r="A12" s="141">
        <v>933</v>
      </c>
      <c r="B12" s="142" t="s">
        <v>438</v>
      </c>
      <c r="C12" s="142" t="s">
        <v>108</v>
      </c>
      <c r="D12" s="143">
        <v>5.9</v>
      </c>
      <c r="E12" s="143"/>
      <c r="F12" s="140"/>
      <c r="G12" s="140"/>
      <c r="H12" s="77"/>
      <c r="I12" s="77"/>
      <c r="J12" s="77"/>
      <c r="K12" s="77"/>
      <c r="L12" s="77"/>
      <c r="M12" s="77"/>
      <c r="N12" s="77"/>
      <c r="O12" s="77"/>
    </row>
    <row r="13" spans="1:15" s="6" customFormat="1" ht="12.75" hidden="1">
      <c r="A13" s="141"/>
      <c r="B13" s="142" t="s">
        <v>445</v>
      </c>
      <c r="C13" s="142"/>
      <c r="D13" s="143"/>
      <c r="E13" s="143"/>
      <c r="F13" s="140"/>
      <c r="G13" s="140"/>
      <c r="H13" s="77"/>
      <c r="I13" s="77"/>
      <c r="J13" s="77"/>
      <c r="K13" s="77"/>
      <c r="L13" s="77"/>
      <c r="M13" s="77"/>
      <c r="N13" s="77"/>
      <c r="O13" s="77"/>
    </row>
    <row r="14" spans="1:15" s="6" customFormat="1" ht="12.75" hidden="1">
      <c r="A14" s="141"/>
      <c r="B14" s="142"/>
      <c r="C14" s="142"/>
      <c r="D14" s="139"/>
      <c r="E14" s="139"/>
      <c r="F14" s="140"/>
      <c r="G14" s="140"/>
      <c r="H14" s="77"/>
      <c r="I14" s="77"/>
      <c r="J14" s="77"/>
      <c r="K14" s="77"/>
      <c r="L14" s="77"/>
      <c r="M14" s="77"/>
      <c r="N14" s="77"/>
      <c r="O14" s="77"/>
    </row>
    <row r="15" spans="1:15" s="6" customFormat="1" ht="31.5" customHeight="1" hidden="1">
      <c r="A15" s="141"/>
      <c r="B15" s="142" t="s">
        <v>439</v>
      </c>
      <c r="C15" s="142" t="s">
        <v>444</v>
      </c>
      <c r="D15" s="143">
        <f>SUM(D16:D17)</f>
        <v>0</v>
      </c>
      <c r="E15" s="143"/>
      <c r="F15" s="140"/>
      <c r="G15" s="140"/>
      <c r="H15" s="77"/>
      <c r="I15" s="77"/>
      <c r="J15" s="77"/>
      <c r="K15" s="77"/>
      <c r="L15" s="77"/>
      <c r="M15" s="77"/>
      <c r="N15" s="77"/>
      <c r="O15" s="77"/>
    </row>
    <row r="16" spans="1:15" s="6" customFormat="1" ht="12.75" hidden="1">
      <c r="A16" s="141"/>
      <c r="B16" s="142" t="s">
        <v>445</v>
      </c>
      <c r="C16" s="142"/>
      <c r="D16" s="139"/>
      <c r="E16" s="139"/>
      <c r="F16" s="140"/>
      <c r="G16" s="140"/>
      <c r="H16" s="77"/>
      <c r="I16" s="77"/>
      <c r="J16" s="77"/>
      <c r="K16" s="77"/>
      <c r="L16" s="77"/>
      <c r="M16" s="77"/>
      <c r="N16" s="77"/>
      <c r="O16" s="77"/>
    </row>
    <row r="17" spans="1:15" s="6" customFormat="1" ht="12.75" hidden="1">
      <c r="A17" s="141"/>
      <c r="B17" s="142"/>
      <c r="C17" s="142"/>
      <c r="D17" s="139"/>
      <c r="E17" s="139"/>
      <c r="F17" s="140"/>
      <c r="G17" s="140"/>
      <c r="H17" s="77"/>
      <c r="I17" s="77"/>
      <c r="J17" s="77"/>
      <c r="K17" s="77"/>
      <c r="L17" s="77"/>
      <c r="M17" s="77"/>
      <c r="N17" s="77"/>
      <c r="O17" s="77"/>
    </row>
    <row r="18" spans="1:15" s="6" customFormat="1" ht="35.25" customHeight="1">
      <c r="A18" s="136">
        <v>933</v>
      </c>
      <c r="B18" s="138" t="s">
        <v>440</v>
      </c>
      <c r="C18" s="138" t="s">
        <v>109</v>
      </c>
      <c r="D18" s="139">
        <f>SUM(D19:D20)</f>
        <v>0</v>
      </c>
      <c r="E18" s="139"/>
      <c r="F18" s="140"/>
      <c r="G18" s="140"/>
      <c r="H18" s="77"/>
      <c r="I18" s="77"/>
      <c r="J18" s="77"/>
      <c r="K18" s="77"/>
      <c r="L18" s="77"/>
      <c r="M18" s="77"/>
      <c r="N18" s="77"/>
      <c r="O18" s="77"/>
    </row>
    <row r="19" spans="1:15" s="6" customFormat="1" ht="38.25">
      <c r="A19" s="141">
        <v>933</v>
      </c>
      <c r="B19" s="142" t="s">
        <v>136</v>
      </c>
      <c r="C19" s="142" t="s">
        <v>130</v>
      </c>
      <c r="D19" s="143">
        <f>E19+G19</f>
        <v>0</v>
      </c>
      <c r="E19" s="143"/>
      <c r="F19" s="140"/>
      <c r="G19" s="140"/>
      <c r="H19" s="77"/>
      <c r="I19" s="77"/>
      <c r="J19" s="77"/>
      <c r="K19" s="77"/>
      <c r="L19" s="77"/>
      <c r="M19" s="77"/>
      <c r="N19" s="77"/>
      <c r="O19" s="77"/>
    </row>
    <row r="20" spans="1:15" s="6" customFormat="1" ht="12.75" hidden="1">
      <c r="A20" s="141"/>
      <c r="B20" s="142"/>
      <c r="C20" s="142"/>
      <c r="D20" s="139"/>
      <c r="E20" s="139"/>
      <c r="F20" s="140"/>
      <c r="G20" s="140"/>
      <c r="H20" s="77"/>
      <c r="I20" s="77"/>
      <c r="J20" s="77"/>
      <c r="K20" s="77"/>
      <c r="L20" s="77"/>
      <c r="M20" s="77"/>
      <c r="N20" s="77"/>
      <c r="O20" s="77"/>
    </row>
    <row r="21" spans="1:15" s="6" customFormat="1" ht="38.25" customHeight="1">
      <c r="A21" s="136">
        <v>933</v>
      </c>
      <c r="B21" s="138" t="s">
        <v>639</v>
      </c>
      <c r="C21" s="138" t="s">
        <v>640</v>
      </c>
      <c r="D21" s="139">
        <f>SUM(D22:D22)</f>
        <v>4221.92002</v>
      </c>
      <c r="E21" s="139"/>
      <c r="F21" s="140"/>
      <c r="G21" s="140"/>
      <c r="H21" s="77"/>
      <c r="I21" s="77"/>
      <c r="J21" s="77"/>
      <c r="K21" s="77"/>
      <c r="L21" s="77"/>
      <c r="M21" s="77"/>
      <c r="N21" s="77"/>
      <c r="O21" s="77"/>
    </row>
    <row r="22" spans="1:15" s="6" customFormat="1" ht="38.25">
      <c r="A22" s="144">
        <v>933</v>
      </c>
      <c r="B22" s="145" t="s">
        <v>635</v>
      </c>
      <c r="C22" s="145" t="s">
        <v>127</v>
      </c>
      <c r="D22" s="146">
        <f>D23+D24+D25+D26+D27</f>
        <v>4221.92002</v>
      </c>
      <c r="E22" s="146"/>
      <c r="F22" s="140"/>
      <c r="G22" s="140"/>
      <c r="H22" s="77"/>
      <c r="I22" s="77"/>
      <c r="J22" s="77"/>
      <c r="K22" s="77"/>
      <c r="L22" s="77"/>
      <c r="M22" s="77"/>
      <c r="N22" s="77"/>
      <c r="O22" s="77"/>
    </row>
    <row r="23" spans="1:15" s="6" customFormat="1" ht="25.5">
      <c r="A23" s="1"/>
      <c r="B23" s="145" t="s">
        <v>635</v>
      </c>
      <c r="C23" s="34" t="s">
        <v>606</v>
      </c>
      <c r="D23" s="140">
        <v>295.41002</v>
      </c>
      <c r="E23" s="140"/>
      <c r="F23" s="147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1:6" s="6" customFormat="1" ht="25.5">
      <c r="A24" s="1">
        <v>933</v>
      </c>
      <c r="B24" s="145" t="s">
        <v>635</v>
      </c>
      <c r="C24" s="34" t="s">
        <v>203</v>
      </c>
      <c r="D24" s="140">
        <v>2111.9</v>
      </c>
      <c r="E24" s="140"/>
      <c r="F24" s="140"/>
    </row>
    <row r="25" spans="1:6" s="6" customFormat="1" ht="25.5">
      <c r="A25" s="1">
        <v>933</v>
      </c>
      <c r="B25" s="145" t="s">
        <v>635</v>
      </c>
      <c r="C25" s="36" t="s">
        <v>645</v>
      </c>
      <c r="D25" s="140">
        <v>12</v>
      </c>
      <c r="E25" s="140"/>
      <c r="F25" s="140"/>
    </row>
    <row r="26" spans="1:6" s="6" customFormat="1" ht="38.25">
      <c r="A26" s="1">
        <v>933</v>
      </c>
      <c r="B26" s="145" t="s">
        <v>635</v>
      </c>
      <c r="C26" s="35" t="s">
        <v>11</v>
      </c>
      <c r="D26" s="140">
        <v>180</v>
      </c>
      <c r="E26" s="140"/>
      <c r="F26" s="140"/>
    </row>
    <row r="27" spans="1:6" s="6" customFormat="1" ht="12.75">
      <c r="A27" s="1">
        <v>933</v>
      </c>
      <c r="B27" s="145" t="s">
        <v>635</v>
      </c>
      <c r="C27" s="1" t="s">
        <v>604</v>
      </c>
      <c r="D27" s="140">
        <v>1622.61</v>
      </c>
      <c r="E27" s="140"/>
      <c r="F27" s="140"/>
    </row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</sheetData>
  <sheetProtection/>
  <mergeCells count="1">
    <mergeCell ref="A7:D7"/>
  </mergeCells>
  <printOptions/>
  <pageMargins left="0.49" right="0.29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1"/>
  <sheetViews>
    <sheetView view="pageBreakPreview" zoomScale="96" zoomScaleSheetLayoutView="96" zoomScalePageLayoutView="0" workbookViewId="0" topLeftCell="A1">
      <selection activeCell="G10" sqref="G10:G411"/>
    </sheetView>
  </sheetViews>
  <sheetFormatPr defaultColWidth="9.00390625" defaultRowHeight="12.75"/>
  <cols>
    <col min="1" max="1" width="35.625" style="4" customWidth="1"/>
    <col min="2" max="3" width="7.00390625" style="5" customWidth="1"/>
    <col min="4" max="4" width="15.00390625" style="5" customWidth="1"/>
    <col min="5" max="5" width="7.625" style="5" customWidth="1"/>
    <col min="6" max="6" width="15.75390625" style="5" customWidth="1"/>
    <col min="7" max="7" width="16.875" style="5" customWidth="1"/>
    <col min="8" max="16384" width="9.125" style="5" customWidth="1"/>
  </cols>
  <sheetData>
    <row r="1" spans="1:7" ht="18.75" customHeight="1">
      <c r="A1" s="149"/>
      <c r="B1" s="6"/>
      <c r="C1" s="6"/>
      <c r="D1" s="6"/>
      <c r="E1" s="6"/>
      <c r="F1" s="24" t="s">
        <v>472</v>
      </c>
      <c r="G1" s="6"/>
    </row>
    <row r="2" spans="1:7" ht="15.75">
      <c r="A2" s="149"/>
      <c r="B2" s="6"/>
      <c r="C2" s="6"/>
      <c r="D2" s="6"/>
      <c r="E2" s="6"/>
      <c r="F2" s="24" t="s">
        <v>534</v>
      </c>
      <c r="G2" s="6"/>
    </row>
    <row r="3" spans="1:7" ht="15.75">
      <c r="A3" s="149"/>
      <c r="B3" s="6"/>
      <c r="C3" s="6"/>
      <c r="D3" s="6"/>
      <c r="E3" s="6"/>
      <c r="F3" s="24" t="s">
        <v>487</v>
      </c>
      <c r="G3" s="6"/>
    </row>
    <row r="4" spans="1:7" ht="15.75">
      <c r="A4" s="149"/>
      <c r="B4" s="6"/>
      <c r="C4" s="6"/>
      <c r="D4" s="6"/>
      <c r="E4" s="6"/>
      <c r="F4" s="24" t="s">
        <v>513</v>
      </c>
      <c r="G4" s="6"/>
    </row>
    <row r="5" spans="1:7" ht="15.75">
      <c r="A5" s="149"/>
      <c r="B5" s="6"/>
      <c r="C5" s="6"/>
      <c r="D5" s="6" t="s">
        <v>536</v>
      </c>
      <c r="E5" s="6"/>
      <c r="F5" s="24"/>
      <c r="G5" s="6"/>
    </row>
    <row r="6" spans="1:7" ht="15.75">
      <c r="A6" s="149"/>
      <c r="B6" s="6"/>
      <c r="C6" s="6"/>
      <c r="D6" s="6"/>
      <c r="E6" s="6"/>
      <c r="F6" s="6"/>
      <c r="G6" s="6"/>
    </row>
    <row r="7" spans="1:7" ht="54" customHeight="1">
      <c r="A7" s="282" t="s">
        <v>512</v>
      </c>
      <c r="B7" s="282"/>
      <c r="C7" s="282"/>
      <c r="D7" s="282"/>
      <c r="E7" s="282"/>
      <c r="F7" s="282"/>
      <c r="G7" s="6"/>
    </row>
    <row r="8" spans="1:7" ht="15.75">
      <c r="A8" s="283"/>
      <c r="B8" s="283"/>
      <c r="C8" s="283"/>
      <c r="D8" s="283"/>
      <c r="E8" s="283"/>
      <c r="F8" s="283"/>
      <c r="G8" s="6"/>
    </row>
    <row r="9" spans="1:7" ht="15.75">
      <c r="A9" s="149"/>
      <c r="B9" s="6"/>
      <c r="C9" s="6"/>
      <c r="D9" s="6"/>
      <c r="E9" s="6"/>
      <c r="F9" s="24" t="s">
        <v>435</v>
      </c>
      <c r="G9" s="6"/>
    </row>
    <row r="10" spans="1:7" ht="63" customHeight="1">
      <c r="A10" s="150" t="s">
        <v>170</v>
      </c>
      <c r="B10" s="150" t="s">
        <v>171</v>
      </c>
      <c r="C10" s="150" t="s">
        <v>446</v>
      </c>
      <c r="D10" s="150" t="s">
        <v>173</v>
      </c>
      <c r="E10" s="150" t="s">
        <v>447</v>
      </c>
      <c r="F10" s="151" t="s">
        <v>175</v>
      </c>
      <c r="G10" s="151"/>
    </row>
    <row r="11" spans="1:7" ht="26.25">
      <c r="A11" s="152" t="s">
        <v>448</v>
      </c>
      <c r="B11" s="153" t="s">
        <v>177</v>
      </c>
      <c r="C11" s="153"/>
      <c r="D11" s="153"/>
      <c r="E11" s="153"/>
      <c r="F11" s="154">
        <f>F12+F30+F68</f>
        <v>2327.2619999999997</v>
      </c>
      <c r="G11" s="154"/>
    </row>
    <row r="12" spans="1:7" s="11" customFormat="1" ht="51.75">
      <c r="A12" s="155" t="s">
        <v>449</v>
      </c>
      <c r="B12" s="156" t="s">
        <v>177</v>
      </c>
      <c r="C12" s="156" t="s">
        <v>178</v>
      </c>
      <c r="D12" s="156"/>
      <c r="E12" s="156"/>
      <c r="F12" s="157">
        <f aca="true" t="shared" si="0" ref="F12:G15">F13</f>
        <v>622.87274</v>
      </c>
      <c r="G12" s="157"/>
    </row>
    <row r="13" spans="1:7" ht="39">
      <c r="A13" s="158" t="s">
        <v>276</v>
      </c>
      <c r="B13" s="159" t="s">
        <v>177</v>
      </c>
      <c r="C13" s="159" t="s">
        <v>178</v>
      </c>
      <c r="D13" s="33" t="s">
        <v>621</v>
      </c>
      <c r="E13" s="159"/>
      <c r="F13" s="160">
        <f t="shared" si="0"/>
        <v>622.87274</v>
      </c>
      <c r="G13" s="160"/>
    </row>
    <row r="14" spans="1:7" ht="51.75">
      <c r="A14" s="161" t="s">
        <v>342</v>
      </c>
      <c r="B14" s="162" t="s">
        <v>177</v>
      </c>
      <c r="C14" s="162" t="s">
        <v>178</v>
      </c>
      <c r="D14" s="33" t="s">
        <v>621</v>
      </c>
      <c r="E14" s="162"/>
      <c r="F14" s="163">
        <f t="shared" si="0"/>
        <v>622.87274</v>
      </c>
      <c r="G14" s="163"/>
    </row>
    <row r="15" spans="1:7" ht="77.25">
      <c r="A15" s="164" t="s">
        <v>285</v>
      </c>
      <c r="B15" s="162" t="s">
        <v>177</v>
      </c>
      <c r="C15" s="162" t="s">
        <v>178</v>
      </c>
      <c r="D15" s="33" t="s">
        <v>621</v>
      </c>
      <c r="E15" s="162" t="s">
        <v>283</v>
      </c>
      <c r="F15" s="163">
        <f t="shared" si="0"/>
        <v>622.87274</v>
      </c>
      <c r="G15" s="163"/>
    </row>
    <row r="16" spans="1:7" ht="39">
      <c r="A16" s="164" t="s">
        <v>286</v>
      </c>
      <c r="B16" s="162" t="s">
        <v>177</v>
      </c>
      <c r="C16" s="162" t="s">
        <v>178</v>
      </c>
      <c r="D16" s="33" t="s">
        <v>621</v>
      </c>
      <c r="E16" s="162" t="s">
        <v>284</v>
      </c>
      <c r="F16" s="163">
        <f>'пр.10,'!H18</f>
        <v>622.87274</v>
      </c>
      <c r="G16" s="163"/>
    </row>
    <row r="17" spans="1:7" s="11" customFormat="1" ht="64.5" hidden="1">
      <c r="A17" s="155" t="s">
        <v>450</v>
      </c>
      <c r="B17" s="156" t="s">
        <v>177</v>
      </c>
      <c r="C17" s="156" t="s">
        <v>180</v>
      </c>
      <c r="D17" s="156"/>
      <c r="E17" s="156"/>
      <c r="F17" s="157">
        <f>F18</f>
        <v>0</v>
      </c>
      <c r="G17" s="157"/>
    </row>
    <row r="18" spans="1:7" ht="39" hidden="1">
      <c r="A18" s="158" t="s">
        <v>276</v>
      </c>
      <c r="B18" s="159" t="s">
        <v>177</v>
      </c>
      <c r="C18" s="159" t="s">
        <v>180</v>
      </c>
      <c r="D18" s="159" t="s">
        <v>273</v>
      </c>
      <c r="E18" s="159"/>
      <c r="F18" s="160">
        <f>F19+F22+F25</f>
        <v>0</v>
      </c>
      <c r="G18" s="160"/>
    </row>
    <row r="19" spans="1:7" ht="25.5" hidden="1">
      <c r="A19" s="165" t="s">
        <v>409</v>
      </c>
      <c r="B19" s="162" t="s">
        <v>177</v>
      </c>
      <c r="C19" s="162" t="s">
        <v>180</v>
      </c>
      <c r="D19" s="162" t="s">
        <v>341</v>
      </c>
      <c r="E19" s="162"/>
      <c r="F19" s="163">
        <f>F20</f>
        <v>0</v>
      </c>
      <c r="G19" s="163"/>
    </row>
    <row r="20" spans="1:7" ht="77.25" hidden="1">
      <c r="A20" s="164" t="s">
        <v>285</v>
      </c>
      <c r="B20" s="162" t="s">
        <v>177</v>
      </c>
      <c r="C20" s="162" t="s">
        <v>180</v>
      </c>
      <c r="D20" s="162" t="s">
        <v>341</v>
      </c>
      <c r="E20" s="162" t="s">
        <v>283</v>
      </c>
      <c r="F20" s="163">
        <f>F21</f>
        <v>0</v>
      </c>
      <c r="G20" s="163"/>
    </row>
    <row r="21" spans="1:7" ht="39" hidden="1">
      <c r="A21" s="164" t="s">
        <v>286</v>
      </c>
      <c r="B21" s="162" t="s">
        <v>177</v>
      </c>
      <c r="C21" s="162" t="s">
        <v>180</v>
      </c>
      <c r="D21" s="162" t="s">
        <v>341</v>
      </c>
      <c r="E21" s="162" t="s">
        <v>284</v>
      </c>
      <c r="F21" s="163">
        <v>0</v>
      </c>
      <c r="G21" s="163"/>
    </row>
    <row r="22" spans="1:7" ht="51.75" hidden="1">
      <c r="A22" s="43" t="s">
        <v>343</v>
      </c>
      <c r="B22" s="162" t="s">
        <v>177</v>
      </c>
      <c r="C22" s="162" t="s">
        <v>180</v>
      </c>
      <c r="D22" s="162" t="s">
        <v>325</v>
      </c>
      <c r="E22" s="162"/>
      <c r="F22" s="163">
        <f>F23</f>
        <v>0</v>
      </c>
      <c r="G22" s="163"/>
    </row>
    <row r="23" spans="1:7" ht="77.25" hidden="1">
      <c r="A23" s="164" t="s">
        <v>285</v>
      </c>
      <c r="B23" s="162" t="s">
        <v>177</v>
      </c>
      <c r="C23" s="162" t="s">
        <v>180</v>
      </c>
      <c r="D23" s="162" t="s">
        <v>325</v>
      </c>
      <c r="E23" s="162" t="s">
        <v>283</v>
      </c>
      <c r="F23" s="163">
        <f>F24</f>
        <v>0</v>
      </c>
      <c r="G23" s="163"/>
    </row>
    <row r="24" spans="1:7" ht="39" hidden="1">
      <c r="A24" s="164" t="s">
        <v>286</v>
      </c>
      <c r="B24" s="162" t="s">
        <v>177</v>
      </c>
      <c r="C24" s="162" t="s">
        <v>180</v>
      </c>
      <c r="D24" s="162" t="s">
        <v>325</v>
      </c>
      <c r="E24" s="162" t="s">
        <v>284</v>
      </c>
      <c r="F24" s="163">
        <v>0</v>
      </c>
      <c r="G24" s="163"/>
    </row>
    <row r="25" spans="1:7" ht="26.25" hidden="1">
      <c r="A25" s="43" t="s">
        <v>345</v>
      </c>
      <c r="B25" s="162" t="s">
        <v>177</v>
      </c>
      <c r="C25" s="162" t="s">
        <v>180</v>
      </c>
      <c r="D25" s="162" t="s">
        <v>344</v>
      </c>
      <c r="E25" s="162"/>
      <c r="F25" s="163">
        <f>F26+F28</f>
        <v>0</v>
      </c>
      <c r="G25" s="163"/>
    </row>
    <row r="26" spans="1:7" ht="26.25" hidden="1">
      <c r="A26" s="164" t="s">
        <v>289</v>
      </c>
      <c r="B26" s="162" t="s">
        <v>177</v>
      </c>
      <c r="C26" s="162" t="s">
        <v>180</v>
      </c>
      <c r="D26" s="162" t="s">
        <v>344</v>
      </c>
      <c r="E26" s="162" t="s">
        <v>287</v>
      </c>
      <c r="F26" s="163">
        <f>F27</f>
        <v>0</v>
      </c>
      <c r="G26" s="163"/>
    </row>
    <row r="27" spans="1:7" ht="39" hidden="1">
      <c r="A27" s="164" t="s">
        <v>290</v>
      </c>
      <c r="B27" s="162" t="s">
        <v>177</v>
      </c>
      <c r="C27" s="162" t="s">
        <v>180</v>
      </c>
      <c r="D27" s="162" t="s">
        <v>344</v>
      </c>
      <c r="E27" s="162" t="s">
        <v>288</v>
      </c>
      <c r="F27" s="163">
        <v>0</v>
      </c>
      <c r="G27" s="163"/>
    </row>
    <row r="28" spans="1:7" ht="15.75" hidden="1">
      <c r="A28" s="164" t="s">
        <v>295</v>
      </c>
      <c r="B28" s="162" t="s">
        <v>177</v>
      </c>
      <c r="C28" s="162" t="s">
        <v>180</v>
      </c>
      <c r="D28" s="162" t="s">
        <v>344</v>
      </c>
      <c r="E28" s="162" t="s">
        <v>294</v>
      </c>
      <c r="F28" s="163">
        <f>F29</f>
        <v>0</v>
      </c>
      <c r="G28" s="163"/>
    </row>
    <row r="29" spans="1:7" ht="15.75" hidden="1">
      <c r="A29" s="164" t="s">
        <v>303</v>
      </c>
      <c r="B29" s="162" t="s">
        <v>177</v>
      </c>
      <c r="C29" s="162" t="s">
        <v>180</v>
      </c>
      <c r="D29" s="162" t="s">
        <v>344</v>
      </c>
      <c r="E29" s="166">
        <v>850</v>
      </c>
      <c r="F29" s="163">
        <v>0</v>
      </c>
      <c r="G29" s="163"/>
    </row>
    <row r="30" spans="1:7" s="11" customFormat="1" ht="77.25">
      <c r="A30" s="155" t="s">
        <v>304</v>
      </c>
      <c r="B30" s="156" t="s">
        <v>177</v>
      </c>
      <c r="C30" s="156" t="s">
        <v>186</v>
      </c>
      <c r="D30" s="156"/>
      <c r="E30" s="156"/>
      <c r="F30" s="157">
        <f>F31+F38+F49</f>
        <v>1703.38926</v>
      </c>
      <c r="G30" s="157"/>
    </row>
    <row r="31" spans="1:7" ht="90">
      <c r="A31" s="167" t="s">
        <v>634</v>
      </c>
      <c r="B31" s="159" t="s">
        <v>177</v>
      </c>
      <c r="C31" s="159" t="s">
        <v>186</v>
      </c>
      <c r="D31" s="28" t="s">
        <v>620</v>
      </c>
      <c r="E31" s="159"/>
      <c r="F31" s="160">
        <f>F32+F35</f>
        <v>192</v>
      </c>
      <c r="G31" s="160"/>
    </row>
    <row r="32" spans="1:7" ht="51.75">
      <c r="A32" s="164" t="s">
        <v>11</v>
      </c>
      <c r="B32" s="162" t="s">
        <v>177</v>
      </c>
      <c r="C32" s="162" t="s">
        <v>186</v>
      </c>
      <c r="D32" s="33" t="s">
        <v>619</v>
      </c>
      <c r="E32" s="162"/>
      <c r="F32" s="163">
        <f>F34</f>
        <v>180</v>
      </c>
      <c r="G32" s="163"/>
    </row>
    <row r="33" spans="1:7" ht="15.75">
      <c r="A33" s="164" t="s">
        <v>508</v>
      </c>
      <c r="B33" s="162" t="s">
        <v>177</v>
      </c>
      <c r="C33" s="162" t="s">
        <v>186</v>
      </c>
      <c r="D33" s="33" t="s">
        <v>619</v>
      </c>
      <c r="E33" s="162" t="s">
        <v>190</v>
      </c>
      <c r="F33" s="163">
        <f>F34</f>
        <v>180</v>
      </c>
      <c r="G33" s="163"/>
    </row>
    <row r="34" spans="1:7" ht="15.75">
      <c r="A34" s="164" t="s">
        <v>246</v>
      </c>
      <c r="B34" s="162" t="s">
        <v>177</v>
      </c>
      <c r="C34" s="162" t="s">
        <v>186</v>
      </c>
      <c r="D34" s="33" t="s">
        <v>619</v>
      </c>
      <c r="E34" s="162" t="s">
        <v>270</v>
      </c>
      <c r="F34" s="163">
        <f>'пр.10,'!H23</f>
        <v>180</v>
      </c>
      <c r="G34" s="163"/>
    </row>
    <row r="35" spans="1:7" ht="25.5">
      <c r="A35" s="36" t="s">
        <v>645</v>
      </c>
      <c r="B35" s="162" t="s">
        <v>177</v>
      </c>
      <c r="C35" s="162" t="s">
        <v>186</v>
      </c>
      <c r="D35" s="33" t="s">
        <v>618</v>
      </c>
      <c r="E35" s="162"/>
      <c r="F35" s="163">
        <f>F37</f>
        <v>12</v>
      </c>
      <c r="G35" s="163"/>
    </row>
    <row r="36" spans="1:7" ht="15.75">
      <c r="A36" s="36" t="s">
        <v>235</v>
      </c>
      <c r="B36" s="162" t="s">
        <v>177</v>
      </c>
      <c r="C36" s="162" t="s">
        <v>186</v>
      </c>
      <c r="D36" s="33" t="s">
        <v>618</v>
      </c>
      <c r="E36" s="162" t="s">
        <v>190</v>
      </c>
      <c r="F36" s="163">
        <f>F37</f>
        <v>12</v>
      </c>
      <c r="G36" s="163"/>
    </row>
    <row r="37" spans="1:7" ht="15.75">
      <c r="A37" s="164" t="s">
        <v>246</v>
      </c>
      <c r="B37" s="162" t="s">
        <v>177</v>
      </c>
      <c r="C37" s="162" t="s">
        <v>186</v>
      </c>
      <c r="D37" s="33" t="s">
        <v>618</v>
      </c>
      <c r="E37" s="162" t="s">
        <v>270</v>
      </c>
      <c r="F37" s="163">
        <f>'пр.10,'!H26</f>
        <v>12</v>
      </c>
      <c r="G37" s="163"/>
    </row>
    <row r="38" spans="1:7" ht="39">
      <c r="A38" s="158" t="s">
        <v>276</v>
      </c>
      <c r="B38" s="159" t="s">
        <v>177</v>
      </c>
      <c r="C38" s="159" t="s">
        <v>186</v>
      </c>
      <c r="D38" s="28" t="s">
        <v>617</v>
      </c>
      <c r="E38" s="159"/>
      <c r="F38" s="160">
        <f>F39</f>
        <v>1510.38926</v>
      </c>
      <c r="G38" s="160"/>
    </row>
    <row r="39" spans="1:7" ht="25.5">
      <c r="A39" s="165" t="s">
        <v>409</v>
      </c>
      <c r="B39" s="162" t="s">
        <v>177</v>
      </c>
      <c r="C39" s="162" t="s">
        <v>186</v>
      </c>
      <c r="D39" s="33" t="s">
        <v>617</v>
      </c>
      <c r="E39" s="162"/>
      <c r="F39" s="163">
        <f>F40+F42+F46</f>
        <v>1510.38926</v>
      </c>
      <c r="G39" s="163"/>
    </row>
    <row r="40" spans="1:7" ht="77.25">
      <c r="A40" s="164" t="s">
        <v>285</v>
      </c>
      <c r="B40" s="162" t="s">
        <v>177</v>
      </c>
      <c r="C40" s="162" t="s">
        <v>186</v>
      </c>
      <c r="D40" s="33" t="s">
        <v>617</v>
      </c>
      <c r="E40" s="162" t="s">
        <v>283</v>
      </c>
      <c r="F40" s="163">
        <f>F41</f>
        <v>1249.29739</v>
      </c>
      <c r="G40" s="163"/>
    </row>
    <row r="41" spans="1:7" ht="39">
      <c r="A41" s="164" t="s">
        <v>286</v>
      </c>
      <c r="B41" s="162" t="s">
        <v>177</v>
      </c>
      <c r="C41" s="162" t="s">
        <v>186</v>
      </c>
      <c r="D41" s="33" t="s">
        <v>617</v>
      </c>
      <c r="E41" s="162" t="s">
        <v>284</v>
      </c>
      <c r="F41" s="163">
        <f>'пр.10,'!H32</f>
        <v>1249.29739</v>
      </c>
      <c r="G41" s="163"/>
    </row>
    <row r="42" spans="1:7" ht="26.25">
      <c r="A42" s="164" t="s">
        <v>289</v>
      </c>
      <c r="B42" s="162" t="s">
        <v>177</v>
      </c>
      <c r="C42" s="162" t="s">
        <v>186</v>
      </c>
      <c r="D42" s="33" t="s">
        <v>617</v>
      </c>
      <c r="E42" s="162" t="s">
        <v>287</v>
      </c>
      <c r="F42" s="163">
        <f>F43</f>
        <v>144.09187</v>
      </c>
      <c r="G42" s="163"/>
    </row>
    <row r="43" spans="1:7" ht="39">
      <c r="A43" s="164" t="s">
        <v>290</v>
      </c>
      <c r="B43" s="162" t="s">
        <v>177</v>
      </c>
      <c r="C43" s="162" t="s">
        <v>186</v>
      </c>
      <c r="D43" s="33" t="s">
        <v>617</v>
      </c>
      <c r="E43" s="162" t="s">
        <v>288</v>
      </c>
      <c r="F43" s="163">
        <f>'пр.10,'!H34</f>
        <v>144.09187</v>
      </c>
      <c r="G43" s="163"/>
    </row>
    <row r="44" spans="1:7" ht="47.25" customHeight="1" hidden="1">
      <c r="A44" s="34" t="s">
        <v>637</v>
      </c>
      <c r="B44" s="162" t="s">
        <v>177</v>
      </c>
      <c r="C44" s="162" t="s">
        <v>186</v>
      </c>
      <c r="D44" s="168" t="s">
        <v>636</v>
      </c>
      <c r="E44" s="162"/>
      <c r="F44" s="163">
        <f>F45</f>
        <v>0</v>
      </c>
      <c r="G44" s="163"/>
    </row>
    <row r="45" spans="1:7" ht="15.75" customHeight="1" hidden="1">
      <c r="A45" s="164" t="s">
        <v>246</v>
      </c>
      <c r="B45" s="162" t="s">
        <v>177</v>
      </c>
      <c r="C45" s="162" t="s">
        <v>186</v>
      </c>
      <c r="D45" s="168" t="s">
        <v>636</v>
      </c>
      <c r="E45" s="162" t="s">
        <v>270</v>
      </c>
      <c r="F45" s="163">
        <v>0</v>
      </c>
      <c r="G45" s="163"/>
    </row>
    <row r="46" spans="1:7" ht="15.75" customHeight="1">
      <c r="A46" s="36" t="s">
        <v>295</v>
      </c>
      <c r="B46" s="162" t="s">
        <v>177</v>
      </c>
      <c r="C46" s="162" t="s">
        <v>186</v>
      </c>
      <c r="D46" s="33" t="s">
        <v>617</v>
      </c>
      <c r="E46" s="166">
        <v>800</v>
      </c>
      <c r="F46" s="163">
        <f>F47</f>
        <v>117</v>
      </c>
      <c r="G46" s="163"/>
    </row>
    <row r="47" spans="1:7" ht="15.75" customHeight="1">
      <c r="A47" s="164" t="s">
        <v>303</v>
      </c>
      <c r="B47" s="162" t="s">
        <v>177</v>
      </c>
      <c r="C47" s="162" t="s">
        <v>186</v>
      </c>
      <c r="D47" s="33" t="s">
        <v>617</v>
      </c>
      <c r="E47" s="166">
        <v>850</v>
      </c>
      <c r="F47" s="163">
        <f>'пр.10,'!H37</f>
        <v>117</v>
      </c>
      <c r="G47" s="163"/>
    </row>
    <row r="48" spans="1:7" ht="15.75" customHeight="1">
      <c r="A48" s="36" t="s">
        <v>295</v>
      </c>
      <c r="B48" s="33" t="s">
        <v>177</v>
      </c>
      <c r="C48" s="33" t="s">
        <v>186</v>
      </c>
      <c r="D48" s="33" t="s">
        <v>616</v>
      </c>
      <c r="E48" s="33" t="s">
        <v>294</v>
      </c>
      <c r="F48" s="80">
        <f>F49</f>
        <v>1</v>
      </c>
      <c r="G48" s="80"/>
    </row>
    <row r="49" spans="1:7" ht="15.75">
      <c r="A49" s="34" t="s">
        <v>120</v>
      </c>
      <c r="B49" s="33" t="s">
        <v>177</v>
      </c>
      <c r="C49" s="33" t="s">
        <v>186</v>
      </c>
      <c r="D49" s="33" t="s">
        <v>616</v>
      </c>
      <c r="E49" s="33" t="s">
        <v>121</v>
      </c>
      <c r="F49" s="80">
        <f>'пр.10,'!H42</f>
        <v>1</v>
      </c>
      <c r="G49" s="80"/>
    </row>
    <row r="50" spans="1:7" ht="15.75" hidden="1">
      <c r="A50" s="164"/>
      <c r="B50" s="162"/>
      <c r="C50" s="162"/>
      <c r="D50" s="168"/>
      <c r="E50" s="166"/>
      <c r="F50" s="163"/>
      <c r="G50" s="163"/>
    </row>
    <row r="51" spans="1:7" ht="26.25" hidden="1">
      <c r="A51" s="43" t="s">
        <v>228</v>
      </c>
      <c r="B51" s="162" t="s">
        <v>177</v>
      </c>
      <c r="C51" s="162" t="s">
        <v>186</v>
      </c>
      <c r="D51" s="162" t="s">
        <v>388</v>
      </c>
      <c r="E51" s="162"/>
      <c r="F51" s="169"/>
      <c r="G51" s="169"/>
    </row>
    <row r="52" spans="1:7" ht="77.25" hidden="1">
      <c r="A52" s="43" t="s">
        <v>285</v>
      </c>
      <c r="B52" s="162" t="s">
        <v>177</v>
      </c>
      <c r="C52" s="162" t="s">
        <v>186</v>
      </c>
      <c r="D52" s="162" t="s">
        <v>278</v>
      </c>
      <c r="E52" s="162" t="s">
        <v>283</v>
      </c>
      <c r="F52" s="169"/>
      <c r="G52" s="169"/>
    </row>
    <row r="53" spans="1:7" ht="39" hidden="1">
      <c r="A53" s="43" t="s">
        <v>286</v>
      </c>
      <c r="B53" s="162" t="s">
        <v>177</v>
      </c>
      <c r="C53" s="162" t="s">
        <v>186</v>
      </c>
      <c r="D53" s="162" t="s">
        <v>278</v>
      </c>
      <c r="E53" s="162" t="s">
        <v>284</v>
      </c>
      <c r="F53" s="169"/>
      <c r="G53" s="169"/>
    </row>
    <row r="54" spans="1:7" ht="26.25" hidden="1">
      <c r="A54" s="43" t="s">
        <v>229</v>
      </c>
      <c r="B54" s="162" t="s">
        <v>177</v>
      </c>
      <c r="C54" s="162" t="s">
        <v>186</v>
      </c>
      <c r="D54" s="162" t="s">
        <v>388</v>
      </c>
      <c r="E54" s="162"/>
      <c r="F54" s="169"/>
      <c r="G54" s="169"/>
    </row>
    <row r="55" spans="1:7" ht="77.25" hidden="1">
      <c r="A55" s="43" t="s">
        <v>285</v>
      </c>
      <c r="B55" s="162" t="s">
        <v>177</v>
      </c>
      <c r="C55" s="162" t="s">
        <v>186</v>
      </c>
      <c r="D55" s="162" t="s">
        <v>278</v>
      </c>
      <c r="E55" s="162" t="s">
        <v>283</v>
      </c>
      <c r="F55" s="169"/>
      <c r="G55" s="169"/>
    </row>
    <row r="56" spans="1:7" ht="39" hidden="1">
      <c r="A56" s="43" t="s">
        <v>286</v>
      </c>
      <c r="B56" s="162" t="s">
        <v>177</v>
      </c>
      <c r="C56" s="162" t="s">
        <v>186</v>
      </c>
      <c r="D56" s="162" t="s">
        <v>278</v>
      </c>
      <c r="E56" s="162" t="s">
        <v>284</v>
      </c>
      <c r="F56" s="169"/>
      <c r="G56" s="169"/>
    </row>
    <row r="57" spans="1:7" s="11" customFormat="1" ht="51.75" hidden="1">
      <c r="A57" s="155" t="s">
        <v>277</v>
      </c>
      <c r="B57" s="156" t="s">
        <v>177</v>
      </c>
      <c r="C57" s="156" t="s">
        <v>183</v>
      </c>
      <c r="D57" s="156"/>
      <c r="E57" s="156"/>
      <c r="F57" s="157"/>
      <c r="G57" s="157"/>
    </row>
    <row r="58" spans="1:7" ht="39" hidden="1">
      <c r="A58" s="158" t="s">
        <v>276</v>
      </c>
      <c r="B58" s="159" t="s">
        <v>177</v>
      </c>
      <c r="C58" s="159" t="s">
        <v>183</v>
      </c>
      <c r="D58" s="159" t="s">
        <v>273</v>
      </c>
      <c r="E58" s="159"/>
      <c r="F58" s="160"/>
      <c r="G58" s="160"/>
    </row>
    <row r="59" spans="1:7" ht="25.5" hidden="1">
      <c r="A59" s="165" t="s">
        <v>409</v>
      </c>
      <c r="B59" s="162" t="s">
        <v>177</v>
      </c>
      <c r="C59" s="162" t="s">
        <v>183</v>
      </c>
      <c r="D59" s="162" t="s">
        <v>341</v>
      </c>
      <c r="E59" s="162"/>
      <c r="F59" s="163"/>
      <c r="G59" s="163"/>
    </row>
    <row r="60" spans="1:7" ht="77.25" hidden="1">
      <c r="A60" s="164" t="s">
        <v>285</v>
      </c>
      <c r="B60" s="162" t="s">
        <v>177</v>
      </c>
      <c r="C60" s="162" t="s">
        <v>183</v>
      </c>
      <c r="D60" s="162" t="s">
        <v>341</v>
      </c>
      <c r="E60" s="162" t="s">
        <v>283</v>
      </c>
      <c r="F60" s="163"/>
      <c r="G60" s="163"/>
    </row>
    <row r="61" spans="1:7" ht="39" hidden="1">
      <c r="A61" s="164" t="s">
        <v>286</v>
      </c>
      <c r="B61" s="162" t="s">
        <v>177</v>
      </c>
      <c r="C61" s="162" t="s">
        <v>183</v>
      </c>
      <c r="D61" s="162" t="s">
        <v>341</v>
      </c>
      <c r="E61" s="162" t="s">
        <v>284</v>
      </c>
      <c r="F61" s="169"/>
      <c r="G61" s="169"/>
    </row>
    <row r="62" spans="1:7" ht="64.5" hidden="1">
      <c r="A62" s="43" t="s">
        <v>347</v>
      </c>
      <c r="B62" s="162" t="s">
        <v>177</v>
      </c>
      <c r="C62" s="162" t="s">
        <v>183</v>
      </c>
      <c r="D62" s="141" t="s">
        <v>346</v>
      </c>
      <c r="E62" s="162"/>
      <c r="F62" s="163"/>
      <c r="G62" s="163"/>
    </row>
    <row r="63" spans="1:7" ht="77.25" hidden="1">
      <c r="A63" s="164" t="s">
        <v>285</v>
      </c>
      <c r="B63" s="162" t="s">
        <v>177</v>
      </c>
      <c r="C63" s="162" t="s">
        <v>183</v>
      </c>
      <c r="D63" s="141" t="s">
        <v>346</v>
      </c>
      <c r="E63" s="162" t="s">
        <v>283</v>
      </c>
      <c r="F63" s="163"/>
      <c r="G63" s="163"/>
    </row>
    <row r="64" spans="1:7" ht="39" hidden="1">
      <c r="A64" s="164" t="s">
        <v>286</v>
      </c>
      <c r="B64" s="162" t="s">
        <v>177</v>
      </c>
      <c r="C64" s="162" t="s">
        <v>183</v>
      </c>
      <c r="D64" s="141" t="s">
        <v>346</v>
      </c>
      <c r="E64" s="162" t="s">
        <v>284</v>
      </c>
      <c r="F64" s="163"/>
      <c r="G64" s="163"/>
    </row>
    <row r="65" spans="1:7" ht="39" hidden="1">
      <c r="A65" s="43" t="s">
        <v>383</v>
      </c>
      <c r="B65" s="162" t="s">
        <v>177</v>
      </c>
      <c r="C65" s="162" t="s">
        <v>183</v>
      </c>
      <c r="D65" s="170" t="s">
        <v>388</v>
      </c>
      <c r="E65" s="162"/>
      <c r="F65" s="163"/>
      <c r="G65" s="163"/>
    </row>
    <row r="66" spans="1:7" ht="77.25" hidden="1">
      <c r="A66" s="43" t="s">
        <v>285</v>
      </c>
      <c r="B66" s="162" t="s">
        <v>177</v>
      </c>
      <c r="C66" s="162" t="s">
        <v>183</v>
      </c>
      <c r="D66" s="170" t="s">
        <v>278</v>
      </c>
      <c r="E66" s="162" t="s">
        <v>283</v>
      </c>
      <c r="F66" s="163"/>
      <c r="G66" s="163"/>
    </row>
    <row r="67" spans="1:7" ht="39" hidden="1">
      <c r="A67" s="43" t="s">
        <v>286</v>
      </c>
      <c r="B67" s="162" t="s">
        <v>177</v>
      </c>
      <c r="C67" s="162" t="s">
        <v>183</v>
      </c>
      <c r="D67" s="170" t="s">
        <v>278</v>
      </c>
      <c r="E67" s="162" t="s">
        <v>284</v>
      </c>
      <c r="F67" s="163"/>
      <c r="G67" s="163"/>
    </row>
    <row r="68" spans="1:7" s="11" customFormat="1" ht="15.75">
      <c r="A68" s="155" t="s">
        <v>196</v>
      </c>
      <c r="B68" s="156" t="s">
        <v>177</v>
      </c>
      <c r="C68" s="156" t="s">
        <v>185</v>
      </c>
      <c r="D68" s="156"/>
      <c r="E68" s="156"/>
      <c r="F68" s="157">
        <f>F69</f>
        <v>1</v>
      </c>
      <c r="G68" s="157"/>
    </row>
    <row r="69" spans="1:7" ht="26.25">
      <c r="A69" s="158" t="s">
        <v>312</v>
      </c>
      <c r="B69" s="159" t="s">
        <v>177</v>
      </c>
      <c r="C69" s="159" t="s">
        <v>185</v>
      </c>
      <c r="D69" s="33" t="s">
        <v>615</v>
      </c>
      <c r="E69" s="159"/>
      <c r="F69" s="160">
        <f>F70+F73+F76</f>
        <v>1</v>
      </c>
      <c r="G69" s="160"/>
    </row>
    <row r="70" spans="1:7" ht="26.25">
      <c r="A70" s="43" t="s">
        <v>271</v>
      </c>
      <c r="B70" s="162" t="s">
        <v>177</v>
      </c>
      <c r="C70" s="162" t="s">
        <v>185</v>
      </c>
      <c r="D70" s="33" t="s">
        <v>615</v>
      </c>
      <c r="E70" s="162"/>
      <c r="F70" s="163">
        <f>F71</f>
        <v>1</v>
      </c>
      <c r="G70" s="163"/>
    </row>
    <row r="71" spans="1:7" ht="15.75">
      <c r="A71" s="164" t="s">
        <v>295</v>
      </c>
      <c r="B71" s="162" t="s">
        <v>177</v>
      </c>
      <c r="C71" s="162" t="s">
        <v>185</v>
      </c>
      <c r="D71" s="33" t="s">
        <v>615</v>
      </c>
      <c r="E71" s="162" t="s">
        <v>294</v>
      </c>
      <c r="F71" s="163">
        <f>F72</f>
        <v>1</v>
      </c>
      <c r="G71" s="163"/>
    </row>
    <row r="72" spans="1:7" ht="15.75">
      <c r="A72" s="164" t="s">
        <v>311</v>
      </c>
      <c r="B72" s="162" t="s">
        <v>177</v>
      </c>
      <c r="C72" s="162" t="s">
        <v>185</v>
      </c>
      <c r="D72" s="33" t="s">
        <v>615</v>
      </c>
      <c r="E72" s="162" t="s">
        <v>256</v>
      </c>
      <c r="F72" s="163">
        <f>'пр.10,'!H53</f>
        <v>1</v>
      </c>
      <c r="G72" s="163"/>
    </row>
    <row r="73" spans="1:7" ht="39" hidden="1">
      <c r="A73" s="43" t="s">
        <v>232</v>
      </c>
      <c r="B73" s="162" t="s">
        <v>177</v>
      </c>
      <c r="C73" s="162" t="s">
        <v>185</v>
      </c>
      <c r="D73" s="141" t="s">
        <v>374</v>
      </c>
      <c r="E73" s="162"/>
      <c r="F73" s="163"/>
      <c r="G73" s="163"/>
    </row>
    <row r="74" spans="1:7" ht="15.75" hidden="1">
      <c r="A74" s="164" t="s">
        <v>295</v>
      </c>
      <c r="B74" s="162" t="s">
        <v>177</v>
      </c>
      <c r="C74" s="162" t="s">
        <v>185</v>
      </c>
      <c r="D74" s="141" t="s">
        <v>374</v>
      </c>
      <c r="E74" s="162" t="s">
        <v>294</v>
      </c>
      <c r="F74" s="163"/>
      <c r="G74" s="163"/>
    </row>
    <row r="75" spans="1:7" ht="15.75" hidden="1">
      <c r="A75" s="164" t="s">
        <v>311</v>
      </c>
      <c r="B75" s="162" t="s">
        <v>177</v>
      </c>
      <c r="C75" s="162" t="s">
        <v>185</v>
      </c>
      <c r="D75" s="141" t="s">
        <v>374</v>
      </c>
      <c r="E75" s="162" t="s">
        <v>256</v>
      </c>
      <c r="F75" s="163"/>
      <c r="G75" s="163"/>
    </row>
    <row r="76" spans="1:7" ht="39" hidden="1">
      <c r="A76" s="43" t="s">
        <v>233</v>
      </c>
      <c r="B76" s="162" t="s">
        <v>177</v>
      </c>
      <c r="C76" s="162" t="s">
        <v>185</v>
      </c>
      <c r="D76" s="141" t="s">
        <v>375</v>
      </c>
      <c r="E76" s="162"/>
      <c r="F76" s="163"/>
      <c r="G76" s="163"/>
    </row>
    <row r="77" spans="1:7" ht="15.75" hidden="1">
      <c r="A77" s="164" t="s">
        <v>295</v>
      </c>
      <c r="B77" s="162" t="s">
        <v>177</v>
      </c>
      <c r="C77" s="162" t="s">
        <v>185</v>
      </c>
      <c r="D77" s="141" t="s">
        <v>375</v>
      </c>
      <c r="E77" s="162" t="s">
        <v>294</v>
      </c>
      <c r="F77" s="163"/>
      <c r="G77" s="163"/>
    </row>
    <row r="78" spans="1:7" ht="15.75" hidden="1">
      <c r="A78" s="164" t="s">
        <v>311</v>
      </c>
      <c r="B78" s="162" t="s">
        <v>177</v>
      </c>
      <c r="C78" s="162" t="s">
        <v>185</v>
      </c>
      <c r="D78" s="141" t="s">
        <v>375</v>
      </c>
      <c r="E78" s="162" t="s">
        <v>256</v>
      </c>
      <c r="F78" s="163"/>
      <c r="G78" s="163"/>
    </row>
    <row r="79" spans="1:7" s="11" customFormat="1" ht="15.75" hidden="1">
      <c r="A79" s="171" t="s">
        <v>192</v>
      </c>
      <c r="B79" s="156" t="s">
        <v>177</v>
      </c>
      <c r="C79" s="156" t="s">
        <v>234</v>
      </c>
      <c r="D79" s="156"/>
      <c r="E79" s="156"/>
      <c r="F79" s="157">
        <f>F80+F84+F87+F91+F97+F103+F108+F113</f>
        <v>0</v>
      </c>
      <c r="G79" s="157"/>
    </row>
    <row r="80" spans="1:7" ht="26.25" hidden="1">
      <c r="A80" s="158" t="s">
        <v>248</v>
      </c>
      <c r="B80" s="159" t="s">
        <v>177</v>
      </c>
      <c r="C80" s="159" t="s">
        <v>234</v>
      </c>
      <c r="D80" s="172" t="s">
        <v>401</v>
      </c>
      <c r="E80" s="159"/>
      <c r="F80" s="160"/>
      <c r="G80" s="160"/>
    </row>
    <row r="81" spans="1:7" ht="39" hidden="1">
      <c r="A81" s="164" t="s">
        <v>327</v>
      </c>
      <c r="B81" s="162" t="s">
        <v>177</v>
      </c>
      <c r="C81" s="162" t="s">
        <v>234</v>
      </c>
      <c r="D81" s="170" t="s">
        <v>402</v>
      </c>
      <c r="E81" s="162"/>
      <c r="F81" s="163"/>
      <c r="G81" s="163"/>
    </row>
    <row r="82" spans="1:7" ht="26.25" hidden="1">
      <c r="A82" s="164" t="s">
        <v>289</v>
      </c>
      <c r="B82" s="162" t="s">
        <v>177</v>
      </c>
      <c r="C82" s="162" t="s">
        <v>234</v>
      </c>
      <c r="D82" s="170" t="s">
        <v>402</v>
      </c>
      <c r="E82" s="162" t="s">
        <v>287</v>
      </c>
      <c r="F82" s="163"/>
      <c r="G82" s="163"/>
    </row>
    <row r="83" spans="1:7" ht="39" hidden="1">
      <c r="A83" s="164" t="s">
        <v>290</v>
      </c>
      <c r="B83" s="162" t="s">
        <v>177</v>
      </c>
      <c r="C83" s="162" t="s">
        <v>234</v>
      </c>
      <c r="D83" s="170" t="s">
        <v>402</v>
      </c>
      <c r="E83" s="162" t="s">
        <v>288</v>
      </c>
      <c r="F83" s="163"/>
      <c r="G83" s="163"/>
    </row>
    <row r="84" spans="1:7" ht="39" hidden="1">
      <c r="A84" s="158" t="s">
        <v>368</v>
      </c>
      <c r="B84" s="159" t="s">
        <v>177</v>
      </c>
      <c r="C84" s="159" t="s">
        <v>234</v>
      </c>
      <c r="D84" s="159" t="s">
        <v>328</v>
      </c>
      <c r="E84" s="159"/>
      <c r="F84" s="160"/>
      <c r="G84" s="160"/>
    </row>
    <row r="85" spans="1:7" ht="26.25" hidden="1">
      <c r="A85" s="164" t="s">
        <v>289</v>
      </c>
      <c r="B85" s="162" t="s">
        <v>177</v>
      </c>
      <c r="C85" s="162" t="s">
        <v>234</v>
      </c>
      <c r="D85" s="162" t="s">
        <v>413</v>
      </c>
      <c r="E85" s="162" t="s">
        <v>287</v>
      </c>
      <c r="F85" s="163"/>
      <c r="G85" s="163"/>
    </row>
    <row r="86" spans="1:7" ht="39" hidden="1">
      <c r="A86" s="164" t="s">
        <v>290</v>
      </c>
      <c r="B86" s="162" t="s">
        <v>177</v>
      </c>
      <c r="C86" s="162" t="s">
        <v>234</v>
      </c>
      <c r="D86" s="162" t="s">
        <v>413</v>
      </c>
      <c r="E86" s="162" t="s">
        <v>288</v>
      </c>
      <c r="F86" s="163"/>
      <c r="G86" s="163"/>
    </row>
    <row r="87" spans="1:7" ht="39" hidden="1">
      <c r="A87" s="158" t="s">
        <v>276</v>
      </c>
      <c r="B87" s="159" t="s">
        <v>177</v>
      </c>
      <c r="C87" s="159" t="s">
        <v>234</v>
      </c>
      <c r="D87" s="159" t="s">
        <v>273</v>
      </c>
      <c r="E87" s="159"/>
      <c r="F87" s="160"/>
      <c r="G87" s="160"/>
    </row>
    <row r="88" spans="1:7" ht="25.5" hidden="1">
      <c r="A88" s="165" t="s">
        <v>409</v>
      </c>
      <c r="B88" s="162" t="s">
        <v>177</v>
      </c>
      <c r="C88" s="162" t="s">
        <v>234</v>
      </c>
      <c r="D88" s="162" t="s">
        <v>341</v>
      </c>
      <c r="E88" s="162"/>
      <c r="F88" s="163"/>
      <c r="G88" s="163"/>
    </row>
    <row r="89" spans="1:7" ht="77.25" hidden="1">
      <c r="A89" s="164" t="s">
        <v>285</v>
      </c>
      <c r="B89" s="162" t="s">
        <v>177</v>
      </c>
      <c r="C89" s="162" t="s">
        <v>234</v>
      </c>
      <c r="D89" s="162" t="s">
        <v>341</v>
      </c>
      <c r="E89" s="162" t="s">
        <v>283</v>
      </c>
      <c r="F89" s="163"/>
      <c r="G89" s="163"/>
    </row>
    <row r="90" spans="1:7" ht="39" hidden="1">
      <c r="A90" s="164" t="s">
        <v>286</v>
      </c>
      <c r="B90" s="162" t="s">
        <v>177</v>
      </c>
      <c r="C90" s="162" t="s">
        <v>234</v>
      </c>
      <c r="D90" s="162" t="s">
        <v>341</v>
      </c>
      <c r="E90" s="162" t="s">
        <v>284</v>
      </c>
      <c r="F90" s="163"/>
      <c r="G90" s="163"/>
    </row>
    <row r="91" spans="1:7" ht="26.25" hidden="1">
      <c r="A91" s="158" t="s">
        <v>280</v>
      </c>
      <c r="B91" s="159" t="s">
        <v>177</v>
      </c>
      <c r="C91" s="159" t="s">
        <v>234</v>
      </c>
      <c r="D91" s="172" t="s">
        <v>274</v>
      </c>
      <c r="E91" s="159"/>
      <c r="F91" s="160"/>
      <c r="G91" s="160"/>
    </row>
    <row r="92" spans="1:7" ht="38.25" hidden="1">
      <c r="A92" s="36" t="s">
        <v>391</v>
      </c>
      <c r="B92" s="162" t="s">
        <v>177</v>
      </c>
      <c r="C92" s="162" t="s">
        <v>234</v>
      </c>
      <c r="D92" s="170" t="s">
        <v>394</v>
      </c>
      <c r="E92" s="162"/>
      <c r="F92" s="163"/>
      <c r="G92" s="163"/>
    </row>
    <row r="93" spans="1:7" ht="26.25" hidden="1">
      <c r="A93" s="164" t="s">
        <v>289</v>
      </c>
      <c r="B93" s="162" t="s">
        <v>177</v>
      </c>
      <c r="C93" s="162" t="s">
        <v>234</v>
      </c>
      <c r="D93" s="170" t="s">
        <v>394</v>
      </c>
      <c r="E93" s="162" t="s">
        <v>287</v>
      </c>
      <c r="F93" s="163"/>
      <c r="G93" s="163"/>
    </row>
    <row r="94" spans="1:7" ht="39" hidden="1">
      <c r="A94" s="164" t="s">
        <v>290</v>
      </c>
      <c r="B94" s="162" t="s">
        <v>177</v>
      </c>
      <c r="C94" s="162" t="s">
        <v>234</v>
      </c>
      <c r="D94" s="170" t="s">
        <v>394</v>
      </c>
      <c r="E94" s="162" t="s">
        <v>288</v>
      </c>
      <c r="F94" s="163"/>
      <c r="G94" s="163"/>
    </row>
    <row r="95" spans="1:7" ht="15.75" hidden="1">
      <c r="A95" s="164" t="s">
        <v>295</v>
      </c>
      <c r="B95" s="173" t="s">
        <v>177</v>
      </c>
      <c r="C95" s="173" t="s">
        <v>234</v>
      </c>
      <c r="D95" s="170" t="s">
        <v>394</v>
      </c>
      <c r="E95" s="162" t="s">
        <v>294</v>
      </c>
      <c r="F95" s="163"/>
      <c r="G95" s="163"/>
    </row>
    <row r="96" spans="1:7" ht="15.75" hidden="1">
      <c r="A96" s="174" t="s">
        <v>252</v>
      </c>
      <c r="B96" s="173" t="s">
        <v>177</v>
      </c>
      <c r="C96" s="173" t="s">
        <v>234</v>
      </c>
      <c r="D96" s="170" t="s">
        <v>394</v>
      </c>
      <c r="E96" s="173" t="s">
        <v>253</v>
      </c>
      <c r="F96" s="175"/>
      <c r="G96" s="175"/>
    </row>
    <row r="97" spans="1:7" ht="39" hidden="1">
      <c r="A97" s="176" t="s">
        <v>395</v>
      </c>
      <c r="B97" s="159" t="s">
        <v>177</v>
      </c>
      <c r="C97" s="159" t="s">
        <v>234</v>
      </c>
      <c r="D97" s="159" t="s">
        <v>337</v>
      </c>
      <c r="E97" s="159"/>
      <c r="F97" s="160"/>
      <c r="G97" s="160"/>
    </row>
    <row r="98" spans="1:7" ht="38.25" hidden="1">
      <c r="A98" s="36" t="s">
        <v>396</v>
      </c>
      <c r="B98" s="162" t="s">
        <v>177</v>
      </c>
      <c r="C98" s="162" t="s">
        <v>234</v>
      </c>
      <c r="D98" s="162" t="s">
        <v>376</v>
      </c>
      <c r="E98" s="162"/>
      <c r="F98" s="163"/>
      <c r="G98" s="163"/>
    </row>
    <row r="99" spans="1:7" ht="39" hidden="1">
      <c r="A99" s="164" t="s">
        <v>299</v>
      </c>
      <c r="B99" s="162" t="s">
        <v>177</v>
      </c>
      <c r="C99" s="162" t="s">
        <v>234</v>
      </c>
      <c r="D99" s="162" t="s">
        <v>376</v>
      </c>
      <c r="E99" s="162" t="s">
        <v>296</v>
      </c>
      <c r="F99" s="163"/>
      <c r="G99" s="163"/>
    </row>
    <row r="100" spans="1:7" ht="15.75" hidden="1">
      <c r="A100" s="164" t="s">
        <v>300</v>
      </c>
      <c r="B100" s="162" t="s">
        <v>177</v>
      </c>
      <c r="C100" s="162" t="s">
        <v>234</v>
      </c>
      <c r="D100" s="162" t="s">
        <v>376</v>
      </c>
      <c r="E100" s="162" t="s">
        <v>297</v>
      </c>
      <c r="F100" s="163"/>
      <c r="G100" s="163"/>
    </row>
    <row r="101" spans="1:7" ht="15.75" hidden="1">
      <c r="A101" s="164" t="s">
        <v>295</v>
      </c>
      <c r="B101" s="162" t="s">
        <v>177</v>
      </c>
      <c r="C101" s="162" t="s">
        <v>234</v>
      </c>
      <c r="D101" s="162" t="s">
        <v>376</v>
      </c>
      <c r="E101" s="162" t="s">
        <v>294</v>
      </c>
      <c r="F101" s="163"/>
      <c r="G101" s="163"/>
    </row>
    <row r="102" spans="1:7" ht="15.75" hidden="1">
      <c r="A102" s="164" t="s">
        <v>303</v>
      </c>
      <c r="B102" s="162" t="s">
        <v>177</v>
      </c>
      <c r="C102" s="162" t="s">
        <v>234</v>
      </c>
      <c r="D102" s="162" t="s">
        <v>376</v>
      </c>
      <c r="E102" s="166">
        <v>850</v>
      </c>
      <c r="F102" s="163"/>
      <c r="G102" s="163"/>
    </row>
    <row r="103" spans="1:7" ht="51.75" hidden="1">
      <c r="A103" s="43" t="s">
        <v>223</v>
      </c>
      <c r="B103" s="162" t="s">
        <v>177</v>
      </c>
      <c r="C103" s="162" t="s">
        <v>234</v>
      </c>
      <c r="D103" s="162" t="s">
        <v>388</v>
      </c>
      <c r="E103" s="162"/>
      <c r="F103" s="163"/>
      <c r="G103" s="163"/>
    </row>
    <row r="104" spans="1:7" ht="77.25" hidden="1">
      <c r="A104" s="43" t="s">
        <v>285</v>
      </c>
      <c r="B104" s="162" t="s">
        <v>177</v>
      </c>
      <c r="C104" s="162" t="s">
        <v>234</v>
      </c>
      <c r="D104" s="162" t="s">
        <v>278</v>
      </c>
      <c r="E104" s="162" t="s">
        <v>283</v>
      </c>
      <c r="F104" s="163"/>
      <c r="G104" s="163"/>
    </row>
    <row r="105" spans="1:7" ht="39" hidden="1">
      <c r="A105" s="43" t="s">
        <v>286</v>
      </c>
      <c r="B105" s="162" t="s">
        <v>177</v>
      </c>
      <c r="C105" s="162" t="s">
        <v>234</v>
      </c>
      <c r="D105" s="162" t="s">
        <v>278</v>
      </c>
      <c r="E105" s="162" t="s">
        <v>284</v>
      </c>
      <c r="F105" s="163"/>
      <c r="G105" s="163"/>
    </row>
    <row r="106" spans="1:7" ht="26.25" hidden="1">
      <c r="A106" s="43" t="s">
        <v>289</v>
      </c>
      <c r="B106" s="162" t="s">
        <v>177</v>
      </c>
      <c r="C106" s="162" t="s">
        <v>234</v>
      </c>
      <c r="D106" s="162" t="s">
        <v>278</v>
      </c>
      <c r="E106" s="162" t="s">
        <v>287</v>
      </c>
      <c r="F106" s="163"/>
      <c r="G106" s="163"/>
    </row>
    <row r="107" spans="1:7" ht="39" hidden="1">
      <c r="A107" s="43" t="s">
        <v>290</v>
      </c>
      <c r="B107" s="162" t="s">
        <v>177</v>
      </c>
      <c r="C107" s="162" t="s">
        <v>234</v>
      </c>
      <c r="D107" s="162" t="s">
        <v>278</v>
      </c>
      <c r="E107" s="162" t="s">
        <v>288</v>
      </c>
      <c r="F107" s="163"/>
      <c r="G107" s="163"/>
    </row>
    <row r="108" spans="1:7" ht="51.75" hidden="1">
      <c r="A108" s="43" t="s">
        <v>226</v>
      </c>
      <c r="B108" s="162" t="s">
        <v>177</v>
      </c>
      <c r="C108" s="162" t="s">
        <v>234</v>
      </c>
      <c r="D108" s="162" t="s">
        <v>388</v>
      </c>
      <c r="E108" s="162"/>
      <c r="F108" s="163"/>
      <c r="G108" s="163"/>
    </row>
    <row r="109" spans="1:7" ht="77.25" hidden="1">
      <c r="A109" s="43" t="s">
        <v>285</v>
      </c>
      <c r="B109" s="162" t="s">
        <v>177</v>
      </c>
      <c r="C109" s="162" t="s">
        <v>234</v>
      </c>
      <c r="D109" s="162" t="s">
        <v>278</v>
      </c>
      <c r="E109" s="162" t="s">
        <v>283</v>
      </c>
      <c r="F109" s="163"/>
      <c r="G109" s="163"/>
    </row>
    <row r="110" spans="1:7" ht="39" hidden="1">
      <c r="A110" s="43" t="s">
        <v>286</v>
      </c>
      <c r="B110" s="162" t="s">
        <v>177</v>
      </c>
      <c r="C110" s="162" t="s">
        <v>234</v>
      </c>
      <c r="D110" s="162" t="s">
        <v>278</v>
      </c>
      <c r="E110" s="162" t="s">
        <v>284</v>
      </c>
      <c r="F110" s="163"/>
      <c r="G110" s="163"/>
    </row>
    <row r="111" spans="1:7" ht="26.25" hidden="1">
      <c r="A111" s="43" t="s">
        <v>289</v>
      </c>
      <c r="B111" s="162" t="s">
        <v>177</v>
      </c>
      <c r="C111" s="162" t="s">
        <v>234</v>
      </c>
      <c r="D111" s="162" t="s">
        <v>278</v>
      </c>
      <c r="E111" s="162" t="s">
        <v>287</v>
      </c>
      <c r="F111" s="163"/>
      <c r="G111" s="163"/>
    </row>
    <row r="112" spans="1:7" ht="39" hidden="1">
      <c r="A112" s="43" t="s">
        <v>290</v>
      </c>
      <c r="B112" s="162" t="s">
        <v>177</v>
      </c>
      <c r="C112" s="162" t="s">
        <v>234</v>
      </c>
      <c r="D112" s="162" t="s">
        <v>278</v>
      </c>
      <c r="E112" s="162" t="s">
        <v>288</v>
      </c>
      <c r="F112" s="163"/>
      <c r="G112" s="163"/>
    </row>
    <row r="113" spans="1:7" ht="51.75" hidden="1">
      <c r="A113" s="43" t="s">
        <v>236</v>
      </c>
      <c r="B113" s="162" t="s">
        <v>177</v>
      </c>
      <c r="C113" s="162" t="s">
        <v>234</v>
      </c>
      <c r="D113" s="162" t="s">
        <v>388</v>
      </c>
      <c r="E113" s="162"/>
      <c r="F113" s="163"/>
      <c r="G113" s="163"/>
    </row>
    <row r="114" spans="1:7" ht="77.25" hidden="1">
      <c r="A114" s="43" t="s">
        <v>285</v>
      </c>
      <c r="B114" s="162" t="s">
        <v>177</v>
      </c>
      <c r="C114" s="162" t="s">
        <v>234</v>
      </c>
      <c r="D114" s="162" t="s">
        <v>278</v>
      </c>
      <c r="E114" s="162" t="s">
        <v>283</v>
      </c>
      <c r="F114" s="163"/>
      <c r="G114" s="163"/>
    </row>
    <row r="115" spans="1:7" ht="39" hidden="1">
      <c r="A115" s="43" t="s">
        <v>286</v>
      </c>
      <c r="B115" s="162" t="s">
        <v>177</v>
      </c>
      <c r="C115" s="162" t="s">
        <v>234</v>
      </c>
      <c r="D115" s="162" t="s">
        <v>278</v>
      </c>
      <c r="E115" s="162" t="s">
        <v>284</v>
      </c>
      <c r="F115" s="163"/>
      <c r="G115" s="163"/>
    </row>
    <row r="116" spans="1:7" ht="26.25" hidden="1">
      <c r="A116" s="43" t="s">
        <v>289</v>
      </c>
      <c r="B116" s="162" t="s">
        <v>177</v>
      </c>
      <c r="C116" s="162" t="s">
        <v>234</v>
      </c>
      <c r="D116" s="162" t="s">
        <v>278</v>
      </c>
      <c r="E116" s="162" t="s">
        <v>287</v>
      </c>
      <c r="F116" s="163"/>
      <c r="G116" s="163"/>
    </row>
    <row r="117" spans="1:7" ht="39" hidden="1">
      <c r="A117" s="43" t="s">
        <v>290</v>
      </c>
      <c r="B117" s="162" t="s">
        <v>177</v>
      </c>
      <c r="C117" s="162" t="s">
        <v>234</v>
      </c>
      <c r="D117" s="162" t="s">
        <v>278</v>
      </c>
      <c r="E117" s="162" t="s">
        <v>288</v>
      </c>
      <c r="F117" s="163"/>
      <c r="G117" s="163"/>
    </row>
    <row r="118" spans="1:7" ht="15.75">
      <c r="A118" s="152" t="s">
        <v>83</v>
      </c>
      <c r="B118" s="153" t="s">
        <v>178</v>
      </c>
      <c r="C118" s="153"/>
      <c r="D118" s="153"/>
      <c r="E118" s="153"/>
      <c r="F118" s="154">
        <f>F119</f>
        <v>77.19999999999999</v>
      </c>
      <c r="G118" s="154"/>
    </row>
    <row r="119" spans="1:7" ht="26.25">
      <c r="A119" s="155" t="s">
        <v>29</v>
      </c>
      <c r="B119" s="156" t="s">
        <v>178</v>
      </c>
      <c r="C119" s="156" t="s">
        <v>180</v>
      </c>
      <c r="D119" s="156"/>
      <c r="E119" s="156"/>
      <c r="F119" s="157">
        <f>F120+F124</f>
        <v>77.19999999999999</v>
      </c>
      <c r="G119" s="157"/>
    </row>
    <row r="120" spans="1:7" ht="39">
      <c r="A120" s="158" t="s">
        <v>30</v>
      </c>
      <c r="B120" s="159" t="s">
        <v>178</v>
      </c>
      <c r="C120" s="159" t="s">
        <v>180</v>
      </c>
      <c r="D120" s="33" t="s">
        <v>614</v>
      </c>
      <c r="E120" s="159"/>
      <c r="F120" s="160">
        <f>F121</f>
        <v>65.88192</v>
      </c>
      <c r="G120" s="160"/>
    </row>
    <row r="121" spans="1:7" ht="77.25">
      <c r="A121" s="164" t="s">
        <v>285</v>
      </c>
      <c r="B121" s="162" t="s">
        <v>178</v>
      </c>
      <c r="C121" s="162" t="s">
        <v>180</v>
      </c>
      <c r="D121" s="33" t="s">
        <v>614</v>
      </c>
      <c r="E121" s="162" t="s">
        <v>283</v>
      </c>
      <c r="F121" s="163">
        <f>F122</f>
        <v>65.88192</v>
      </c>
      <c r="G121" s="163"/>
    </row>
    <row r="122" spans="1:7" ht="39">
      <c r="A122" s="164" t="s">
        <v>286</v>
      </c>
      <c r="B122" s="162" t="s">
        <v>178</v>
      </c>
      <c r="C122" s="162" t="s">
        <v>180</v>
      </c>
      <c r="D122" s="33" t="s">
        <v>614</v>
      </c>
      <c r="E122" s="162" t="s">
        <v>284</v>
      </c>
      <c r="F122" s="163">
        <f>'пр.10,'!H63</f>
        <v>65.88192</v>
      </c>
      <c r="G122" s="163"/>
    </row>
    <row r="123" spans="1:7" ht="26.25">
      <c r="A123" s="164" t="s">
        <v>289</v>
      </c>
      <c r="B123" s="162" t="s">
        <v>178</v>
      </c>
      <c r="C123" s="162" t="s">
        <v>180</v>
      </c>
      <c r="D123" s="33" t="s">
        <v>614</v>
      </c>
      <c r="E123" s="162" t="s">
        <v>287</v>
      </c>
      <c r="F123" s="163">
        <f>F124</f>
        <v>11.31808</v>
      </c>
      <c r="G123" s="163"/>
    </row>
    <row r="124" spans="1:7" ht="52.5" customHeight="1">
      <c r="A124" s="164" t="s">
        <v>290</v>
      </c>
      <c r="B124" s="162" t="s">
        <v>178</v>
      </c>
      <c r="C124" s="162" t="s">
        <v>180</v>
      </c>
      <c r="D124" s="33" t="s">
        <v>614</v>
      </c>
      <c r="E124" s="162" t="s">
        <v>288</v>
      </c>
      <c r="F124" s="163">
        <f>'пр.10,'!H66</f>
        <v>11.31808</v>
      </c>
      <c r="G124" s="163"/>
    </row>
    <row r="125" spans="1:7" s="11" customFormat="1" ht="39">
      <c r="A125" s="152" t="s">
        <v>451</v>
      </c>
      <c r="B125" s="153" t="s">
        <v>180</v>
      </c>
      <c r="C125" s="153"/>
      <c r="D125" s="153"/>
      <c r="E125" s="153"/>
      <c r="F125" s="154">
        <f>F126+F131</f>
        <v>2</v>
      </c>
      <c r="G125" s="154"/>
    </row>
    <row r="126" spans="1:7" s="11" customFormat="1" ht="51.75">
      <c r="A126" s="155" t="s">
        <v>197</v>
      </c>
      <c r="B126" s="156" t="s">
        <v>180</v>
      </c>
      <c r="C126" s="156" t="s">
        <v>181</v>
      </c>
      <c r="D126" s="156"/>
      <c r="E126" s="156"/>
      <c r="F126" s="157">
        <f aca="true" t="shared" si="1" ref="F126:G129">F127</f>
        <v>1</v>
      </c>
      <c r="G126" s="157"/>
    </row>
    <row r="127" spans="1:7" ht="26.25">
      <c r="A127" s="158" t="s">
        <v>280</v>
      </c>
      <c r="B127" s="159" t="s">
        <v>180</v>
      </c>
      <c r="C127" s="159" t="s">
        <v>181</v>
      </c>
      <c r="D127" s="33" t="s">
        <v>613</v>
      </c>
      <c r="E127" s="159"/>
      <c r="F127" s="160">
        <f t="shared" si="1"/>
        <v>1</v>
      </c>
      <c r="G127" s="160"/>
    </row>
    <row r="128" spans="1:7" ht="51.75">
      <c r="A128" s="43" t="s">
        <v>198</v>
      </c>
      <c r="B128" s="162" t="s">
        <v>180</v>
      </c>
      <c r="C128" s="162" t="s">
        <v>181</v>
      </c>
      <c r="D128" s="33" t="s">
        <v>613</v>
      </c>
      <c r="E128" s="162"/>
      <c r="F128" s="163">
        <f t="shared" si="1"/>
        <v>1</v>
      </c>
      <c r="G128" s="163"/>
    </row>
    <row r="129" spans="1:7" ht="26.25">
      <c r="A129" s="164" t="s">
        <v>289</v>
      </c>
      <c r="B129" s="162" t="s">
        <v>180</v>
      </c>
      <c r="C129" s="162" t="s">
        <v>181</v>
      </c>
      <c r="D129" s="33" t="s">
        <v>613</v>
      </c>
      <c r="E129" s="162" t="s">
        <v>287</v>
      </c>
      <c r="F129" s="163">
        <f t="shared" si="1"/>
        <v>1</v>
      </c>
      <c r="G129" s="163"/>
    </row>
    <row r="130" spans="1:7" ht="39">
      <c r="A130" s="164" t="s">
        <v>290</v>
      </c>
      <c r="B130" s="162" t="s">
        <v>180</v>
      </c>
      <c r="C130" s="162" t="s">
        <v>181</v>
      </c>
      <c r="D130" s="33" t="s">
        <v>613</v>
      </c>
      <c r="E130" s="162" t="s">
        <v>288</v>
      </c>
      <c r="F130" s="163">
        <f>'пр.10,'!H75</f>
        <v>1</v>
      </c>
      <c r="G130" s="163"/>
    </row>
    <row r="131" spans="1:7" ht="15.75">
      <c r="A131" s="155" t="s">
        <v>34</v>
      </c>
      <c r="B131" s="156" t="s">
        <v>180</v>
      </c>
      <c r="C131" s="156" t="s">
        <v>182</v>
      </c>
      <c r="D131" s="156"/>
      <c r="E131" s="156"/>
      <c r="F131" s="157">
        <f aca="true" t="shared" si="2" ref="F131:G133">F132</f>
        <v>1</v>
      </c>
      <c r="G131" s="157"/>
    </row>
    <row r="132" spans="1:7" ht="39">
      <c r="A132" s="177" t="s">
        <v>391</v>
      </c>
      <c r="B132" s="178" t="s">
        <v>180</v>
      </c>
      <c r="C132" s="178" t="s">
        <v>182</v>
      </c>
      <c r="D132" s="33" t="s">
        <v>611</v>
      </c>
      <c r="E132" s="178"/>
      <c r="F132" s="179">
        <f t="shared" si="2"/>
        <v>1</v>
      </c>
      <c r="G132" s="179"/>
    </row>
    <row r="133" spans="1:7" ht="26.25">
      <c r="A133" s="164" t="s">
        <v>289</v>
      </c>
      <c r="B133" s="180" t="s">
        <v>180</v>
      </c>
      <c r="C133" s="180" t="s">
        <v>182</v>
      </c>
      <c r="D133" s="33" t="s">
        <v>611</v>
      </c>
      <c r="E133" s="180" t="s">
        <v>287</v>
      </c>
      <c r="F133" s="181">
        <f t="shared" si="2"/>
        <v>1</v>
      </c>
      <c r="G133" s="181"/>
    </row>
    <row r="134" spans="1:7" ht="39">
      <c r="A134" s="164" t="s">
        <v>290</v>
      </c>
      <c r="B134" s="180" t="s">
        <v>180</v>
      </c>
      <c r="C134" s="180" t="s">
        <v>182</v>
      </c>
      <c r="D134" s="33" t="s">
        <v>611</v>
      </c>
      <c r="E134" s="180" t="s">
        <v>288</v>
      </c>
      <c r="F134" s="179">
        <f>'пр.10,'!H83</f>
        <v>1</v>
      </c>
      <c r="G134" s="179"/>
    </row>
    <row r="135" spans="1:7" s="11" customFormat="1" ht="15.75" hidden="1">
      <c r="A135" s="152" t="s">
        <v>452</v>
      </c>
      <c r="B135" s="153"/>
      <c r="C135" s="153"/>
      <c r="D135" s="153"/>
      <c r="E135" s="153"/>
      <c r="F135" s="154">
        <f>F156</f>
        <v>0</v>
      </c>
      <c r="G135" s="154"/>
    </row>
    <row r="136" spans="1:7" s="11" customFormat="1" ht="15.75" hidden="1">
      <c r="A136" s="155" t="s">
        <v>261</v>
      </c>
      <c r="B136" s="156" t="s">
        <v>186</v>
      </c>
      <c r="C136" s="156" t="s">
        <v>178</v>
      </c>
      <c r="D136" s="156"/>
      <c r="E136" s="156"/>
      <c r="F136" s="157">
        <f aca="true" t="shared" si="3" ref="F136:G138">F137</f>
        <v>0</v>
      </c>
      <c r="G136" s="157"/>
    </row>
    <row r="137" spans="1:7" ht="39" hidden="1">
      <c r="A137" s="158" t="s">
        <v>366</v>
      </c>
      <c r="B137" s="159" t="s">
        <v>186</v>
      </c>
      <c r="C137" s="159" t="s">
        <v>178</v>
      </c>
      <c r="D137" s="136" t="s">
        <v>408</v>
      </c>
      <c r="E137" s="159"/>
      <c r="F137" s="160">
        <f t="shared" si="3"/>
        <v>0</v>
      </c>
      <c r="G137" s="160"/>
    </row>
    <row r="138" spans="1:7" ht="39" hidden="1">
      <c r="A138" s="164" t="s">
        <v>299</v>
      </c>
      <c r="B138" s="162" t="s">
        <v>186</v>
      </c>
      <c r="C138" s="162" t="s">
        <v>178</v>
      </c>
      <c r="D138" s="141" t="s">
        <v>421</v>
      </c>
      <c r="E138" s="162" t="s">
        <v>296</v>
      </c>
      <c r="F138" s="163">
        <f t="shared" si="3"/>
        <v>0</v>
      </c>
      <c r="G138" s="163"/>
    </row>
    <row r="139" spans="1:7" ht="15.75" hidden="1">
      <c r="A139" s="164" t="s">
        <v>300</v>
      </c>
      <c r="B139" s="162" t="s">
        <v>186</v>
      </c>
      <c r="C139" s="162" t="s">
        <v>178</v>
      </c>
      <c r="D139" s="141" t="s">
        <v>421</v>
      </c>
      <c r="E139" s="162" t="s">
        <v>297</v>
      </c>
      <c r="F139" s="163"/>
      <c r="G139" s="163"/>
    </row>
    <row r="140" spans="1:7" s="11" customFormat="1" ht="15.75" hidden="1">
      <c r="A140" s="155" t="s">
        <v>195</v>
      </c>
      <c r="B140" s="156" t="s">
        <v>186</v>
      </c>
      <c r="C140" s="156" t="s">
        <v>187</v>
      </c>
      <c r="D140" s="156"/>
      <c r="E140" s="156"/>
      <c r="F140" s="157">
        <f>F141+F147+F150+F153</f>
        <v>0</v>
      </c>
      <c r="G140" s="157"/>
    </row>
    <row r="141" spans="1:7" ht="39" hidden="1">
      <c r="A141" s="158" t="s">
        <v>276</v>
      </c>
      <c r="B141" s="159" t="s">
        <v>186</v>
      </c>
      <c r="C141" s="159" t="s">
        <v>187</v>
      </c>
      <c r="D141" s="159" t="s">
        <v>273</v>
      </c>
      <c r="E141" s="159"/>
      <c r="F141" s="160">
        <f>F142</f>
        <v>0</v>
      </c>
      <c r="G141" s="160"/>
    </row>
    <row r="142" spans="1:7" ht="25.5" hidden="1">
      <c r="A142" s="165" t="s">
        <v>409</v>
      </c>
      <c r="B142" s="162" t="s">
        <v>186</v>
      </c>
      <c r="C142" s="162" t="s">
        <v>187</v>
      </c>
      <c r="D142" s="162" t="s">
        <v>341</v>
      </c>
      <c r="E142" s="162"/>
      <c r="F142" s="163"/>
      <c r="G142" s="163"/>
    </row>
    <row r="143" spans="1:7" ht="77.25" hidden="1">
      <c r="A143" s="164" t="s">
        <v>285</v>
      </c>
      <c r="B143" s="162" t="s">
        <v>186</v>
      </c>
      <c r="C143" s="162" t="s">
        <v>187</v>
      </c>
      <c r="D143" s="162" t="s">
        <v>341</v>
      </c>
      <c r="E143" s="162" t="s">
        <v>283</v>
      </c>
      <c r="F143" s="163">
        <f>F144</f>
        <v>0</v>
      </c>
      <c r="G143" s="163"/>
    </row>
    <row r="144" spans="1:7" ht="39" hidden="1">
      <c r="A144" s="164" t="s">
        <v>286</v>
      </c>
      <c r="B144" s="162" t="s">
        <v>186</v>
      </c>
      <c r="C144" s="162" t="s">
        <v>187</v>
      </c>
      <c r="D144" s="162" t="s">
        <v>341</v>
      </c>
      <c r="E144" s="162" t="s">
        <v>284</v>
      </c>
      <c r="F144" s="163"/>
      <c r="G144" s="163"/>
    </row>
    <row r="145" spans="1:7" ht="15.75" hidden="1">
      <c r="A145" s="164" t="s">
        <v>295</v>
      </c>
      <c r="B145" s="162" t="s">
        <v>186</v>
      </c>
      <c r="C145" s="162" t="s">
        <v>187</v>
      </c>
      <c r="D145" s="162" t="s">
        <v>341</v>
      </c>
      <c r="E145" s="162" t="s">
        <v>294</v>
      </c>
      <c r="F145" s="163">
        <f>F146</f>
        <v>0</v>
      </c>
      <c r="G145" s="163"/>
    </row>
    <row r="146" spans="1:7" ht="15.75" hidden="1">
      <c r="A146" s="164" t="s">
        <v>303</v>
      </c>
      <c r="B146" s="162" t="s">
        <v>186</v>
      </c>
      <c r="C146" s="162" t="s">
        <v>187</v>
      </c>
      <c r="D146" s="162" t="s">
        <v>341</v>
      </c>
      <c r="E146" s="166">
        <v>850</v>
      </c>
      <c r="F146" s="163"/>
      <c r="G146" s="163"/>
    </row>
    <row r="147" spans="1:7" ht="64.5" hidden="1">
      <c r="A147" s="43" t="s">
        <v>467</v>
      </c>
      <c r="B147" s="162" t="s">
        <v>186</v>
      </c>
      <c r="C147" s="162" t="s">
        <v>187</v>
      </c>
      <c r="D147" s="162" t="s">
        <v>388</v>
      </c>
      <c r="E147" s="162"/>
      <c r="F147" s="169">
        <f>F148</f>
        <v>0</v>
      </c>
      <c r="G147" s="169"/>
    </row>
    <row r="148" spans="1:7" ht="26.25" hidden="1">
      <c r="A148" s="43" t="s">
        <v>289</v>
      </c>
      <c r="B148" s="162" t="s">
        <v>186</v>
      </c>
      <c r="C148" s="162" t="s">
        <v>187</v>
      </c>
      <c r="D148" s="162" t="s">
        <v>278</v>
      </c>
      <c r="E148" s="162" t="s">
        <v>287</v>
      </c>
      <c r="F148" s="169">
        <f>F149</f>
        <v>0</v>
      </c>
      <c r="G148" s="169"/>
    </row>
    <row r="149" spans="1:7" ht="39" hidden="1">
      <c r="A149" s="43" t="s">
        <v>290</v>
      </c>
      <c r="B149" s="162" t="s">
        <v>186</v>
      </c>
      <c r="C149" s="162" t="s">
        <v>187</v>
      </c>
      <c r="D149" s="162" t="s">
        <v>278</v>
      </c>
      <c r="E149" s="162" t="s">
        <v>288</v>
      </c>
      <c r="F149" s="169"/>
      <c r="G149" s="169"/>
    </row>
    <row r="150" spans="1:7" ht="64.5" hidden="1">
      <c r="A150" s="43" t="s">
        <v>268</v>
      </c>
      <c r="B150" s="162" t="s">
        <v>186</v>
      </c>
      <c r="C150" s="162" t="s">
        <v>187</v>
      </c>
      <c r="D150" s="162" t="s">
        <v>388</v>
      </c>
      <c r="E150" s="162"/>
      <c r="F150" s="169">
        <f>F151</f>
        <v>0</v>
      </c>
      <c r="G150" s="169"/>
    </row>
    <row r="151" spans="1:7" ht="77.25" hidden="1">
      <c r="A151" s="43" t="s">
        <v>285</v>
      </c>
      <c r="B151" s="162" t="s">
        <v>186</v>
      </c>
      <c r="C151" s="162" t="s">
        <v>187</v>
      </c>
      <c r="D151" s="162" t="s">
        <v>278</v>
      </c>
      <c r="E151" s="162" t="s">
        <v>283</v>
      </c>
      <c r="F151" s="169">
        <f>F152</f>
        <v>0</v>
      </c>
      <c r="G151" s="169"/>
    </row>
    <row r="152" spans="1:7" ht="39" hidden="1">
      <c r="A152" s="43" t="s">
        <v>286</v>
      </c>
      <c r="B152" s="162" t="s">
        <v>186</v>
      </c>
      <c r="C152" s="162" t="s">
        <v>187</v>
      </c>
      <c r="D152" s="162" t="s">
        <v>278</v>
      </c>
      <c r="E152" s="162" t="s">
        <v>284</v>
      </c>
      <c r="F152" s="169"/>
      <c r="G152" s="169"/>
    </row>
    <row r="153" spans="1:7" ht="39" hidden="1">
      <c r="A153" s="158" t="s">
        <v>425</v>
      </c>
      <c r="B153" s="159" t="s">
        <v>186</v>
      </c>
      <c r="C153" s="159" t="s">
        <v>187</v>
      </c>
      <c r="D153" s="136" t="s">
        <v>407</v>
      </c>
      <c r="E153" s="159"/>
      <c r="F153" s="160">
        <f>F154</f>
        <v>0</v>
      </c>
      <c r="G153" s="160"/>
    </row>
    <row r="154" spans="1:7" ht="26.25" hidden="1">
      <c r="A154" s="164" t="s">
        <v>289</v>
      </c>
      <c r="B154" s="162" t="s">
        <v>186</v>
      </c>
      <c r="C154" s="162" t="s">
        <v>187</v>
      </c>
      <c r="D154" s="141" t="s">
        <v>424</v>
      </c>
      <c r="E154" s="162" t="s">
        <v>287</v>
      </c>
      <c r="F154" s="163">
        <f>F155</f>
        <v>0</v>
      </c>
      <c r="G154" s="163"/>
    </row>
    <row r="155" spans="1:7" ht="39" hidden="1">
      <c r="A155" s="164" t="s">
        <v>290</v>
      </c>
      <c r="B155" s="162" t="s">
        <v>186</v>
      </c>
      <c r="C155" s="162" t="s">
        <v>187</v>
      </c>
      <c r="D155" s="141" t="s">
        <v>424</v>
      </c>
      <c r="E155" s="162" t="s">
        <v>288</v>
      </c>
      <c r="F155" s="163"/>
      <c r="G155" s="163"/>
    </row>
    <row r="156" spans="1:7" s="11" customFormat="1" ht="15.75" hidden="1">
      <c r="A156" s="155" t="s">
        <v>302</v>
      </c>
      <c r="B156" s="156" t="s">
        <v>186</v>
      </c>
      <c r="C156" s="156" t="s">
        <v>181</v>
      </c>
      <c r="D156" s="156"/>
      <c r="E156" s="156"/>
      <c r="F156" s="157">
        <f>F167</f>
        <v>0</v>
      </c>
      <c r="G156" s="157"/>
    </row>
    <row r="157" spans="1:7" ht="51.75" hidden="1">
      <c r="A157" s="158" t="s">
        <v>365</v>
      </c>
      <c r="B157" s="159" t="s">
        <v>186</v>
      </c>
      <c r="C157" s="159" t="s">
        <v>181</v>
      </c>
      <c r="D157" s="136" t="s">
        <v>397</v>
      </c>
      <c r="E157" s="159" t="s">
        <v>176</v>
      </c>
      <c r="F157" s="160">
        <f aca="true" t="shared" si="4" ref="F157:G159">F158</f>
        <v>0</v>
      </c>
      <c r="G157" s="160"/>
    </row>
    <row r="158" spans="1:7" ht="26.25" hidden="1">
      <c r="A158" s="43" t="s">
        <v>373</v>
      </c>
      <c r="B158" s="162" t="s">
        <v>186</v>
      </c>
      <c r="C158" s="162" t="s">
        <v>181</v>
      </c>
      <c r="D158" s="162" t="s">
        <v>422</v>
      </c>
      <c r="E158" s="162"/>
      <c r="F158" s="163">
        <f t="shared" si="4"/>
        <v>0</v>
      </c>
      <c r="G158" s="163"/>
    </row>
    <row r="159" spans="1:7" ht="39" hidden="1">
      <c r="A159" s="164" t="s">
        <v>299</v>
      </c>
      <c r="B159" s="162" t="s">
        <v>186</v>
      </c>
      <c r="C159" s="162" t="s">
        <v>181</v>
      </c>
      <c r="D159" s="162" t="s">
        <v>422</v>
      </c>
      <c r="E159" s="162" t="s">
        <v>296</v>
      </c>
      <c r="F159" s="163">
        <f t="shared" si="4"/>
        <v>0</v>
      </c>
      <c r="G159" s="163"/>
    </row>
    <row r="160" spans="1:7" ht="15.75" hidden="1">
      <c r="A160" s="164" t="s">
        <v>300</v>
      </c>
      <c r="B160" s="162" t="s">
        <v>186</v>
      </c>
      <c r="C160" s="162" t="s">
        <v>181</v>
      </c>
      <c r="D160" s="162" t="s">
        <v>422</v>
      </c>
      <c r="E160" s="162" t="s">
        <v>297</v>
      </c>
      <c r="F160" s="163"/>
      <c r="G160" s="163"/>
    </row>
    <row r="161" spans="1:7" ht="39" hidden="1">
      <c r="A161" s="158" t="s">
        <v>276</v>
      </c>
      <c r="B161" s="159" t="s">
        <v>186</v>
      </c>
      <c r="C161" s="159" t="s">
        <v>181</v>
      </c>
      <c r="D161" s="133" t="s">
        <v>273</v>
      </c>
      <c r="E161" s="159"/>
      <c r="F161" s="160">
        <f>F162</f>
        <v>0</v>
      </c>
      <c r="G161" s="160"/>
    </row>
    <row r="162" spans="1:7" ht="26.25" hidden="1">
      <c r="A162" s="43" t="s">
        <v>340</v>
      </c>
      <c r="B162" s="162" t="s">
        <v>186</v>
      </c>
      <c r="C162" s="162" t="s">
        <v>181</v>
      </c>
      <c r="D162" s="141" t="s">
        <v>377</v>
      </c>
      <c r="E162" s="162"/>
      <c r="F162" s="163">
        <f>F163</f>
        <v>0</v>
      </c>
      <c r="G162" s="163"/>
    </row>
    <row r="163" spans="1:7" ht="26.25" hidden="1">
      <c r="A163" s="164" t="s">
        <v>289</v>
      </c>
      <c r="B163" s="162" t="s">
        <v>186</v>
      </c>
      <c r="C163" s="162" t="s">
        <v>181</v>
      </c>
      <c r="D163" s="141" t="s">
        <v>377</v>
      </c>
      <c r="E163" s="162" t="s">
        <v>287</v>
      </c>
      <c r="F163" s="163"/>
      <c r="G163" s="163"/>
    </row>
    <row r="164" spans="1:7" ht="39" hidden="1">
      <c r="A164" s="164" t="s">
        <v>290</v>
      </c>
      <c r="B164" s="162" t="s">
        <v>186</v>
      </c>
      <c r="C164" s="162" t="s">
        <v>181</v>
      </c>
      <c r="D164" s="141" t="s">
        <v>377</v>
      </c>
      <c r="E164" s="162" t="s">
        <v>288</v>
      </c>
      <c r="F164" s="169"/>
      <c r="G164" s="169"/>
    </row>
    <row r="165" spans="1:7" ht="26.25" hidden="1">
      <c r="A165" s="158" t="s">
        <v>280</v>
      </c>
      <c r="B165" s="159" t="s">
        <v>186</v>
      </c>
      <c r="C165" s="159" t="s">
        <v>181</v>
      </c>
      <c r="D165" s="172" t="s">
        <v>274</v>
      </c>
      <c r="E165" s="159"/>
      <c r="F165" s="160">
        <f>F166</f>
        <v>0</v>
      </c>
      <c r="G165" s="160"/>
    </row>
    <row r="166" spans="1:7" ht="25.5" hidden="1">
      <c r="A166" s="36" t="s">
        <v>339</v>
      </c>
      <c r="B166" s="162" t="s">
        <v>186</v>
      </c>
      <c r="C166" s="162" t="s">
        <v>181</v>
      </c>
      <c r="D166" s="141" t="s">
        <v>392</v>
      </c>
      <c r="E166" s="162"/>
      <c r="F166" s="163"/>
      <c r="G166" s="163"/>
    </row>
    <row r="167" spans="1:7" ht="26.25" hidden="1">
      <c r="A167" s="164" t="s">
        <v>289</v>
      </c>
      <c r="B167" s="162" t="s">
        <v>186</v>
      </c>
      <c r="C167" s="162" t="s">
        <v>181</v>
      </c>
      <c r="D167" s="141" t="s">
        <v>392</v>
      </c>
      <c r="E167" s="162" t="s">
        <v>287</v>
      </c>
      <c r="F167" s="163">
        <f>F168</f>
        <v>0</v>
      </c>
      <c r="G167" s="163"/>
    </row>
    <row r="168" spans="1:7" ht="39" hidden="1">
      <c r="A168" s="43" t="s">
        <v>290</v>
      </c>
      <c r="B168" s="162" t="s">
        <v>186</v>
      </c>
      <c r="C168" s="162" t="s">
        <v>181</v>
      </c>
      <c r="D168" s="170" t="s">
        <v>392</v>
      </c>
      <c r="E168" s="162" t="s">
        <v>288</v>
      </c>
      <c r="F168" s="169">
        <v>0</v>
      </c>
      <c r="G168" s="169"/>
    </row>
    <row r="169" spans="1:7" ht="26.25" hidden="1">
      <c r="A169" s="43" t="s">
        <v>230</v>
      </c>
      <c r="B169" s="162" t="s">
        <v>186</v>
      </c>
      <c r="C169" s="162" t="s">
        <v>181</v>
      </c>
      <c r="D169" s="162" t="s">
        <v>388</v>
      </c>
      <c r="E169" s="162"/>
      <c r="F169" s="163">
        <f>F170</f>
        <v>0</v>
      </c>
      <c r="G169" s="163"/>
    </row>
    <row r="170" spans="1:7" ht="26.25" hidden="1">
      <c r="A170" s="43" t="s">
        <v>289</v>
      </c>
      <c r="B170" s="162" t="s">
        <v>186</v>
      </c>
      <c r="C170" s="162" t="s">
        <v>181</v>
      </c>
      <c r="D170" s="162" t="s">
        <v>278</v>
      </c>
      <c r="E170" s="162" t="s">
        <v>287</v>
      </c>
      <c r="F170" s="163">
        <f>F171</f>
        <v>0</v>
      </c>
      <c r="G170" s="163"/>
    </row>
    <row r="171" spans="1:7" ht="39" hidden="1">
      <c r="A171" s="43" t="s">
        <v>290</v>
      </c>
      <c r="B171" s="162" t="s">
        <v>186</v>
      </c>
      <c r="C171" s="162" t="s">
        <v>181</v>
      </c>
      <c r="D171" s="162" t="s">
        <v>278</v>
      </c>
      <c r="E171" s="162" t="s">
        <v>288</v>
      </c>
      <c r="F171" s="169"/>
      <c r="G171" s="169"/>
    </row>
    <row r="172" spans="1:7" s="11" customFormat="1" ht="26.25" hidden="1">
      <c r="A172" s="155" t="s">
        <v>225</v>
      </c>
      <c r="B172" s="156" t="s">
        <v>186</v>
      </c>
      <c r="C172" s="156" t="s">
        <v>184</v>
      </c>
      <c r="D172" s="156"/>
      <c r="E172" s="156"/>
      <c r="F172" s="157">
        <f>F173+F177+F180+F184+F188+F191+F195+F198</f>
        <v>0</v>
      </c>
      <c r="G172" s="157"/>
    </row>
    <row r="173" spans="1:7" ht="39" hidden="1">
      <c r="A173" s="158" t="s">
        <v>369</v>
      </c>
      <c r="B173" s="159" t="s">
        <v>186</v>
      </c>
      <c r="C173" s="159" t="s">
        <v>184</v>
      </c>
      <c r="D173" s="159" t="s">
        <v>399</v>
      </c>
      <c r="E173" s="159"/>
      <c r="F173" s="160"/>
      <c r="G173" s="160"/>
    </row>
    <row r="174" spans="1:7" ht="51.75" hidden="1">
      <c r="A174" s="164" t="s">
        <v>372</v>
      </c>
      <c r="B174" s="162" t="s">
        <v>186</v>
      </c>
      <c r="C174" s="162" t="s">
        <v>184</v>
      </c>
      <c r="D174" s="162" t="s">
        <v>400</v>
      </c>
      <c r="E174" s="162"/>
      <c r="F174" s="163"/>
      <c r="G174" s="163"/>
    </row>
    <row r="175" spans="1:7" ht="15.75" hidden="1">
      <c r="A175" s="164" t="s">
        <v>235</v>
      </c>
      <c r="B175" s="162" t="s">
        <v>186</v>
      </c>
      <c r="C175" s="162" t="s">
        <v>184</v>
      </c>
      <c r="D175" s="162" t="s">
        <v>400</v>
      </c>
      <c r="E175" s="162" t="s">
        <v>190</v>
      </c>
      <c r="F175" s="163"/>
      <c r="G175" s="163"/>
    </row>
    <row r="176" spans="1:7" ht="15.75" hidden="1">
      <c r="A176" s="43" t="s">
        <v>250</v>
      </c>
      <c r="B176" s="162" t="s">
        <v>186</v>
      </c>
      <c r="C176" s="162" t="s">
        <v>184</v>
      </c>
      <c r="D176" s="162" t="s">
        <v>400</v>
      </c>
      <c r="E176" s="162" t="s">
        <v>270</v>
      </c>
      <c r="F176" s="169"/>
      <c r="G176" s="169"/>
    </row>
    <row r="177" spans="1:7" ht="39" hidden="1">
      <c r="A177" s="158" t="s">
        <v>326</v>
      </c>
      <c r="B177" s="159" t="s">
        <v>186</v>
      </c>
      <c r="C177" s="159" t="s">
        <v>184</v>
      </c>
      <c r="D177" s="136" t="s">
        <v>404</v>
      </c>
      <c r="E177" s="159"/>
      <c r="F177" s="160"/>
      <c r="G177" s="160"/>
    </row>
    <row r="178" spans="1:7" ht="15.75" hidden="1">
      <c r="A178" s="164" t="s">
        <v>295</v>
      </c>
      <c r="B178" s="162" t="s">
        <v>186</v>
      </c>
      <c r="C178" s="162" t="s">
        <v>184</v>
      </c>
      <c r="D178" s="141" t="s">
        <v>414</v>
      </c>
      <c r="E178" s="162" t="s">
        <v>294</v>
      </c>
      <c r="F178" s="163"/>
      <c r="G178" s="163"/>
    </row>
    <row r="179" spans="1:7" ht="51.75" hidden="1">
      <c r="A179" s="164" t="s">
        <v>314</v>
      </c>
      <c r="B179" s="162" t="s">
        <v>186</v>
      </c>
      <c r="C179" s="162" t="s">
        <v>184</v>
      </c>
      <c r="D179" s="141" t="s">
        <v>414</v>
      </c>
      <c r="E179" s="162" t="s">
        <v>313</v>
      </c>
      <c r="F179" s="163"/>
      <c r="G179" s="163"/>
    </row>
    <row r="180" spans="1:7" ht="26.25" hidden="1">
      <c r="A180" s="158" t="s">
        <v>466</v>
      </c>
      <c r="B180" s="159" t="s">
        <v>186</v>
      </c>
      <c r="C180" s="159" t="s">
        <v>184</v>
      </c>
      <c r="D180" s="136" t="s">
        <v>405</v>
      </c>
      <c r="E180" s="159"/>
      <c r="F180" s="160"/>
      <c r="G180" s="160"/>
    </row>
    <row r="181" spans="1:7" ht="39" hidden="1">
      <c r="A181" s="43" t="s">
        <v>484</v>
      </c>
      <c r="B181" s="162" t="s">
        <v>186</v>
      </c>
      <c r="C181" s="162" t="s">
        <v>184</v>
      </c>
      <c r="D181" s="141" t="s">
        <v>479</v>
      </c>
      <c r="E181" s="162"/>
      <c r="F181" s="163"/>
      <c r="G181" s="163"/>
    </row>
    <row r="182" spans="1:7" ht="26.25" hidden="1">
      <c r="A182" s="164" t="s">
        <v>289</v>
      </c>
      <c r="B182" s="162" t="s">
        <v>186</v>
      </c>
      <c r="C182" s="162" t="s">
        <v>184</v>
      </c>
      <c r="D182" s="141" t="s">
        <v>480</v>
      </c>
      <c r="E182" s="162" t="s">
        <v>287</v>
      </c>
      <c r="F182" s="163"/>
      <c r="G182" s="163"/>
    </row>
    <row r="183" spans="1:7" ht="39" hidden="1">
      <c r="A183" s="164" t="s">
        <v>290</v>
      </c>
      <c r="B183" s="162" t="s">
        <v>186</v>
      </c>
      <c r="C183" s="162" t="s">
        <v>184</v>
      </c>
      <c r="D183" s="141" t="s">
        <v>480</v>
      </c>
      <c r="E183" s="162" t="s">
        <v>288</v>
      </c>
      <c r="F183" s="163"/>
      <c r="G183" s="163"/>
    </row>
    <row r="184" spans="1:7" ht="26.25" hidden="1">
      <c r="A184" s="158" t="s">
        <v>280</v>
      </c>
      <c r="B184" s="159" t="s">
        <v>186</v>
      </c>
      <c r="C184" s="159" t="s">
        <v>184</v>
      </c>
      <c r="D184" s="136" t="s">
        <v>274</v>
      </c>
      <c r="E184" s="159"/>
      <c r="F184" s="160"/>
      <c r="G184" s="160"/>
    </row>
    <row r="185" spans="1:7" ht="51.75" hidden="1">
      <c r="A185" s="43" t="s">
        <v>269</v>
      </c>
      <c r="B185" s="162" t="s">
        <v>186</v>
      </c>
      <c r="C185" s="162" t="s">
        <v>184</v>
      </c>
      <c r="D185" s="141" t="s">
        <v>348</v>
      </c>
      <c r="E185" s="162"/>
      <c r="F185" s="163"/>
      <c r="G185" s="163"/>
    </row>
    <row r="186" spans="1:7" ht="26.25" hidden="1">
      <c r="A186" s="164" t="s">
        <v>289</v>
      </c>
      <c r="B186" s="162" t="s">
        <v>186</v>
      </c>
      <c r="C186" s="162" t="s">
        <v>184</v>
      </c>
      <c r="D186" s="141" t="s">
        <v>348</v>
      </c>
      <c r="E186" s="162" t="s">
        <v>287</v>
      </c>
      <c r="F186" s="163"/>
      <c r="G186" s="163"/>
    </row>
    <row r="187" spans="1:7" ht="39" hidden="1">
      <c r="A187" s="164" t="s">
        <v>290</v>
      </c>
      <c r="B187" s="162" t="s">
        <v>186</v>
      </c>
      <c r="C187" s="162" t="s">
        <v>184</v>
      </c>
      <c r="D187" s="141" t="s">
        <v>348</v>
      </c>
      <c r="E187" s="162" t="s">
        <v>288</v>
      </c>
      <c r="F187" s="169"/>
      <c r="G187" s="169"/>
    </row>
    <row r="188" spans="1:7" ht="51.75" hidden="1">
      <c r="A188" s="43" t="s">
        <v>464</v>
      </c>
      <c r="B188" s="162" t="s">
        <v>186</v>
      </c>
      <c r="C188" s="162" t="s">
        <v>184</v>
      </c>
      <c r="D188" s="162" t="s">
        <v>388</v>
      </c>
      <c r="E188" s="162"/>
      <c r="F188" s="169"/>
      <c r="G188" s="169"/>
    </row>
    <row r="189" spans="1:7" ht="26.25" hidden="1">
      <c r="A189" s="43" t="s">
        <v>289</v>
      </c>
      <c r="B189" s="162" t="s">
        <v>186</v>
      </c>
      <c r="C189" s="162" t="s">
        <v>184</v>
      </c>
      <c r="D189" s="162" t="s">
        <v>278</v>
      </c>
      <c r="E189" s="162" t="s">
        <v>287</v>
      </c>
      <c r="F189" s="169"/>
      <c r="G189" s="169"/>
    </row>
    <row r="190" spans="1:7" ht="39" hidden="1">
      <c r="A190" s="43" t="s">
        <v>290</v>
      </c>
      <c r="B190" s="162" t="s">
        <v>186</v>
      </c>
      <c r="C190" s="162" t="s">
        <v>184</v>
      </c>
      <c r="D190" s="162" t="s">
        <v>278</v>
      </c>
      <c r="E190" s="162" t="s">
        <v>288</v>
      </c>
      <c r="F190" s="169"/>
      <c r="G190" s="169"/>
    </row>
    <row r="191" spans="1:7" ht="77.25" hidden="1">
      <c r="A191" s="43" t="s">
        <v>385</v>
      </c>
      <c r="B191" s="162" t="s">
        <v>186</v>
      </c>
      <c r="C191" s="162" t="s">
        <v>184</v>
      </c>
      <c r="D191" s="162" t="s">
        <v>388</v>
      </c>
      <c r="E191" s="162"/>
      <c r="F191" s="169"/>
      <c r="G191" s="169"/>
    </row>
    <row r="192" spans="1:7" ht="39" hidden="1">
      <c r="A192" s="43" t="s">
        <v>272</v>
      </c>
      <c r="B192" s="162" t="s">
        <v>186</v>
      </c>
      <c r="C192" s="162" t="s">
        <v>184</v>
      </c>
      <c r="D192" s="162" t="s">
        <v>388</v>
      </c>
      <c r="E192" s="162"/>
      <c r="F192" s="169"/>
      <c r="G192" s="169"/>
    </row>
    <row r="193" spans="1:7" ht="51.75" hidden="1">
      <c r="A193" s="43" t="s">
        <v>309</v>
      </c>
      <c r="B193" s="162" t="s">
        <v>186</v>
      </c>
      <c r="C193" s="162" t="s">
        <v>184</v>
      </c>
      <c r="D193" s="162" t="s">
        <v>278</v>
      </c>
      <c r="E193" s="162" t="s">
        <v>306</v>
      </c>
      <c r="F193" s="169"/>
      <c r="G193" s="169"/>
    </row>
    <row r="194" spans="1:7" ht="15.75" hidden="1">
      <c r="A194" s="43" t="s">
        <v>219</v>
      </c>
      <c r="B194" s="162" t="s">
        <v>186</v>
      </c>
      <c r="C194" s="162" t="s">
        <v>184</v>
      </c>
      <c r="D194" s="162" t="s">
        <v>278</v>
      </c>
      <c r="E194" s="162" t="s">
        <v>307</v>
      </c>
      <c r="F194" s="169"/>
      <c r="G194" s="169"/>
    </row>
    <row r="195" spans="1:7" ht="90" hidden="1">
      <c r="A195" s="43" t="s">
        <v>254</v>
      </c>
      <c r="B195" s="162" t="s">
        <v>186</v>
      </c>
      <c r="C195" s="162" t="s">
        <v>184</v>
      </c>
      <c r="D195" s="162" t="s">
        <v>388</v>
      </c>
      <c r="E195" s="162"/>
      <c r="F195" s="169"/>
      <c r="G195" s="169"/>
    </row>
    <row r="196" spans="1:7" ht="77.25" hidden="1">
      <c r="A196" s="43" t="s">
        <v>285</v>
      </c>
      <c r="B196" s="162" t="s">
        <v>186</v>
      </c>
      <c r="C196" s="162" t="s">
        <v>184</v>
      </c>
      <c r="D196" s="162" t="s">
        <v>278</v>
      </c>
      <c r="E196" s="162" t="s">
        <v>283</v>
      </c>
      <c r="F196" s="169"/>
      <c r="G196" s="169"/>
    </row>
    <row r="197" spans="1:7" ht="39" hidden="1">
      <c r="A197" s="43" t="s">
        <v>286</v>
      </c>
      <c r="B197" s="162" t="s">
        <v>186</v>
      </c>
      <c r="C197" s="162" t="s">
        <v>184</v>
      </c>
      <c r="D197" s="162" t="s">
        <v>278</v>
      </c>
      <c r="E197" s="162" t="s">
        <v>284</v>
      </c>
      <c r="F197" s="169"/>
      <c r="G197" s="169"/>
    </row>
    <row r="198" spans="1:7" ht="51.75" hidden="1">
      <c r="A198" s="43" t="s">
        <v>269</v>
      </c>
      <c r="B198" s="162" t="s">
        <v>186</v>
      </c>
      <c r="C198" s="162" t="s">
        <v>184</v>
      </c>
      <c r="D198" s="162" t="s">
        <v>388</v>
      </c>
      <c r="E198" s="162"/>
      <c r="F198" s="169"/>
      <c r="G198" s="169"/>
    </row>
    <row r="199" spans="1:7" ht="26.25" hidden="1">
      <c r="A199" s="43" t="s">
        <v>289</v>
      </c>
      <c r="B199" s="162" t="s">
        <v>186</v>
      </c>
      <c r="C199" s="162" t="s">
        <v>184</v>
      </c>
      <c r="D199" s="162" t="s">
        <v>278</v>
      </c>
      <c r="E199" s="162" t="s">
        <v>287</v>
      </c>
      <c r="F199" s="169"/>
      <c r="G199" s="169"/>
    </row>
    <row r="200" spans="1:7" ht="39" hidden="1">
      <c r="A200" s="43" t="s">
        <v>290</v>
      </c>
      <c r="B200" s="162" t="s">
        <v>186</v>
      </c>
      <c r="C200" s="162" t="s">
        <v>184</v>
      </c>
      <c r="D200" s="162" t="s">
        <v>278</v>
      </c>
      <c r="E200" s="162" t="s">
        <v>288</v>
      </c>
      <c r="F200" s="169"/>
      <c r="G200" s="169"/>
    </row>
    <row r="201" spans="1:7" s="11" customFormat="1" ht="26.25">
      <c r="A201" s="152" t="s">
        <v>453</v>
      </c>
      <c r="B201" s="153" t="s">
        <v>187</v>
      </c>
      <c r="C201" s="153"/>
      <c r="D201" s="153"/>
      <c r="E201" s="153"/>
      <c r="F201" s="154">
        <f>F206+F203</f>
        <v>22</v>
      </c>
      <c r="G201" s="154"/>
    </row>
    <row r="202" spans="1:7" s="95" customFormat="1" ht="15.75">
      <c r="A202" s="182" t="s">
        <v>516</v>
      </c>
      <c r="B202" s="183" t="s">
        <v>187</v>
      </c>
      <c r="C202" s="183" t="s">
        <v>177</v>
      </c>
      <c r="D202" s="183"/>
      <c r="E202" s="183"/>
      <c r="F202" s="184">
        <f aca="true" t="shared" si="5" ref="F202:G204">F203</f>
        <v>2</v>
      </c>
      <c r="G202" s="184"/>
    </row>
    <row r="203" spans="1:7" s="94" customFormat="1" ht="64.5">
      <c r="A203" s="43" t="s">
        <v>517</v>
      </c>
      <c r="B203" s="162" t="s">
        <v>187</v>
      </c>
      <c r="C203" s="162" t="s">
        <v>177</v>
      </c>
      <c r="D203" s="162" t="s">
        <v>612</v>
      </c>
      <c r="E203" s="162"/>
      <c r="F203" s="185">
        <f t="shared" si="5"/>
        <v>2</v>
      </c>
      <c r="G203" s="185"/>
    </row>
    <row r="204" spans="1:7" s="94" customFormat="1" ht="26.25">
      <c r="A204" s="164" t="s">
        <v>289</v>
      </c>
      <c r="B204" s="162" t="s">
        <v>187</v>
      </c>
      <c r="C204" s="162" t="s">
        <v>177</v>
      </c>
      <c r="D204" s="162" t="s">
        <v>612</v>
      </c>
      <c r="E204" s="162" t="s">
        <v>287</v>
      </c>
      <c r="F204" s="185">
        <f t="shared" si="5"/>
        <v>2</v>
      </c>
      <c r="G204" s="185"/>
    </row>
    <row r="205" spans="1:7" s="94" customFormat="1" ht="47.25" customHeight="1">
      <c r="A205" s="43" t="s">
        <v>290</v>
      </c>
      <c r="B205" s="162" t="s">
        <v>187</v>
      </c>
      <c r="C205" s="162" t="s">
        <v>177</v>
      </c>
      <c r="D205" s="162" t="s">
        <v>612</v>
      </c>
      <c r="E205" s="162" t="s">
        <v>288</v>
      </c>
      <c r="F205" s="185">
        <f>'пр.10,'!H107</f>
        <v>2</v>
      </c>
      <c r="G205" s="185"/>
    </row>
    <row r="206" spans="1:7" s="11" customFormat="1" ht="15.75">
      <c r="A206" s="155" t="s">
        <v>51</v>
      </c>
      <c r="B206" s="156" t="s">
        <v>187</v>
      </c>
      <c r="C206" s="156" t="s">
        <v>180</v>
      </c>
      <c r="D206" s="156"/>
      <c r="E206" s="156"/>
      <c r="F206" s="157">
        <f>+F207</f>
        <v>20</v>
      </c>
      <c r="G206" s="157"/>
    </row>
    <row r="207" spans="1:7" ht="39">
      <c r="A207" s="158" t="s">
        <v>481</v>
      </c>
      <c r="B207" s="159" t="s">
        <v>187</v>
      </c>
      <c r="C207" s="159" t="s">
        <v>180</v>
      </c>
      <c r="D207" s="28" t="s">
        <v>611</v>
      </c>
      <c r="E207" s="159"/>
      <c r="F207" s="160">
        <f>F208</f>
        <v>20</v>
      </c>
      <c r="G207" s="160"/>
    </row>
    <row r="208" spans="1:7" ht="26.25">
      <c r="A208" s="164" t="s">
        <v>289</v>
      </c>
      <c r="B208" s="162" t="s">
        <v>187</v>
      </c>
      <c r="C208" s="162" t="s">
        <v>180</v>
      </c>
      <c r="D208" s="33" t="s">
        <v>611</v>
      </c>
      <c r="E208" s="162" t="s">
        <v>287</v>
      </c>
      <c r="F208" s="163">
        <f>F209</f>
        <v>20</v>
      </c>
      <c r="G208" s="163"/>
    </row>
    <row r="209" spans="1:7" ht="45.75" customHeight="1">
      <c r="A209" s="43" t="s">
        <v>290</v>
      </c>
      <c r="B209" s="162" t="s">
        <v>187</v>
      </c>
      <c r="C209" s="162" t="s">
        <v>180</v>
      </c>
      <c r="D209" s="33" t="s">
        <v>611</v>
      </c>
      <c r="E209" s="162" t="s">
        <v>288</v>
      </c>
      <c r="F209" s="163">
        <f>'пр.10,'!H112</f>
        <v>20</v>
      </c>
      <c r="G209" s="163"/>
    </row>
    <row r="210" spans="1:7" ht="39" hidden="1">
      <c r="A210" s="164" t="s">
        <v>286</v>
      </c>
      <c r="B210" s="162" t="s">
        <v>187</v>
      </c>
      <c r="C210" s="162" t="s">
        <v>187</v>
      </c>
      <c r="D210" s="162" t="s">
        <v>341</v>
      </c>
      <c r="E210" s="162" t="s">
        <v>284</v>
      </c>
      <c r="F210" s="169"/>
      <c r="G210" s="169"/>
    </row>
    <row r="211" spans="1:7" ht="15.75" hidden="1">
      <c r="A211" s="164" t="s">
        <v>295</v>
      </c>
      <c r="B211" s="162" t="s">
        <v>187</v>
      </c>
      <c r="C211" s="162" t="s">
        <v>187</v>
      </c>
      <c r="D211" s="162" t="s">
        <v>341</v>
      </c>
      <c r="E211" s="162" t="s">
        <v>294</v>
      </c>
      <c r="F211" s="163"/>
      <c r="G211" s="163"/>
    </row>
    <row r="212" spans="1:7" ht="15.75" hidden="1">
      <c r="A212" s="164" t="s">
        <v>303</v>
      </c>
      <c r="B212" s="162" t="s">
        <v>187</v>
      </c>
      <c r="C212" s="162" t="s">
        <v>187</v>
      </c>
      <c r="D212" s="162" t="s">
        <v>341</v>
      </c>
      <c r="E212" s="166">
        <v>850</v>
      </c>
      <c r="F212" s="163"/>
      <c r="G212" s="163"/>
    </row>
    <row r="213" spans="1:7" ht="15.75" hidden="1">
      <c r="A213" s="186" t="s">
        <v>454</v>
      </c>
      <c r="B213" s="187"/>
      <c r="C213" s="187"/>
      <c r="D213" s="187"/>
      <c r="E213" s="187"/>
      <c r="F213" s="154">
        <f>F214+F225+F256+F260+F273</f>
        <v>0</v>
      </c>
      <c r="G213" s="154"/>
    </row>
    <row r="214" spans="1:7" ht="15.75" hidden="1">
      <c r="A214" s="188" t="s">
        <v>216</v>
      </c>
      <c r="B214" s="189" t="s">
        <v>179</v>
      </c>
      <c r="C214" s="189" t="s">
        <v>177</v>
      </c>
      <c r="D214" s="189"/>
      <c r="E214" s="189"/>
      <c r="F214" s="190">
        <f>F215+F219+F222</f>
        <v>0</v>
      </c>
      <c r="G214" s="190"/>
    </row>
    <row r="215" spans="1:7" ht="39" hidden="1">
      <c r="A215" s="176" t="s">
        <v>417</v>
      </c>
      <c r="B215" s="159" t="s">
        <v>179</v>
      </c>
      <c r="C215" s="159" t="s">
        <v>177</v>
      </c>
      <c r="D215" s="159" t="s">
        <v>337</v>
      </c>
      <c r="E215" s="159"/>
      <c r="F215" s="160"/>
      <c r="G215" s="160"/>
    </row>
    <row r="216" spans="1:7" ht="39" hidden="1">
      <c r="A216" s="43" t="s">
        <v>354</v>
      </c>
      <c r="B216" s="162" t="s">
        <v>179</v>
      </c>
      <c r="C216" s="162" t="s">
        <v>177</v>
      </c>
      <c r="D216" s="162" t="s">
        <v>338</v>
      </c>
      <c r="E216" s="162"/>
      <c r="F216" s="163"/>
      <c r="G216" s="163"/>
    </row>
    <row r="217" spans="1:7" ht="39" hidden="1">
      <c r="A217" s="164" t="s">
        <v>299</v>
      </c>
      <c r="B217" s="162" t="s">
        <v>179</v>
      </c>
      <c r="C217" s="162" t="s">
        <v>177</v>
      </c>
      <c r="D217" s="162" t="s">
        <v>338</v>
      </c>
      <c r="E217" s="162" t="s">
        <v>296</v>
      </c>
      <c r="F217" s="163"/>
      <c r="G217" s="163"/>
    </row>
    <row r="218" spans="1:7" ht="15.75" hidden="1">
      <c r="A218" s="164" t="s">
        <v>300</v>
      </c>
      <c r="B218" s="162" t="s">
        <v>179</v>
      </c>
      <c r="C218" s="162" t="s">
        <v>177</v>
      </c>
      <c r="D218" s="162" t="s">
        <v>338</v>
      </c>
      <c r="E218" s="162" t="s">
        <v>297</v>
      </c>
      <c r="F218" s="163"/>
      <c r="G218" s="163"/>
    </row>
    <row r="219" spans="1:7" ht="39" hidden="1">
      <c r="A219" s="43" t="s">
        <v>243</v>
      </c>
      <c r="B219" s="162" t="s">
        <v>179</v>
      </c>
      <c r="C219" s="162" t="s">
        <v>177</v>
      </c>
      <c r="D219" s="162" t="s">
        <v>388</v>
      </c>
      <c r="E219" s="162"/>
      <c r="F219" s="169"/>
      <c r="G219" s="169"/>
    </row>
    <row r="220" spans="1:7" ht="39" hidden="1">
      <c r="A220" s="43" t="s">
        <v>299</v>
      </c>
      <c r="B220" s="162" t="s">
        <v>179</v>
      </c>
      <c r="C220" s="162" t="s">
        <v>177</v>
      </c>
      <c r="D220" s="162" t="s">
        <v>278</v>
      </c>
      <c r="E220" s="162" t="s">
        <v>296</v>
      </c>
      <c r="F220" s="169"/>
      <c r="G220" s="169"/>
    </row>
    <row r="221" spans="1:7" ht="15.75" hidden="1">
      <c r="A221" s="43" t="s">
        <v>300</v>
      </c>
      <c r="B221" s="162" t="s">
        <v>179</v>
      </c>
      <c r="C221" s="162" t="s">
        <v>177</v>
      </c>
      <c r="D221" s="162" t="s">
        <v>278</v>
      </c>
      <c r="E221" s="162" t="s">
        <v>297</v>
      </c>
      <c r="F221" s="169"/>
      <c r="G221" s="169"/>
    </row>
    <row r="222" spans="1:7" ht="39" hidden="1">
      <c r="A222" s="174" t="s">
        <v>469</v>
      </c>
      <c r="B222" s="162" t="s">
        <v>179</v>
      </c>
      <c r="C222" s="162" t="s">
        <v>177</v>
      </c>
      <c r="D222" s="162" t="s">
        <v>388</v>
      </c>
      <c r="E222" s="162"/>
      <c r="F222" s="169"/>
      <c r="G222" s="169"/>
    </row>
    <row r="223" spans="1:7" ht="39" hidden="1">
      <c r="A223" s="43" t="s">
        <v>299</v>
      </c>
      <c r="B223" s="162" t="s">
        <v>179</v>
      </c>
      <c r="C223" s="162" t="s">
        <v>177</v>
      </c>
      <c r="D223" s="162" t="s">
        <v>278</v>
      </c>
      <c r="E223" s="162" t="s">
        <v>296</v>
      </c>
      <c r="F223" s="169"/>
      <c r="G223" s="169"/>
    </row>
    <row r="224" spans="1:7" ht="15.75" hidden="1">
      <c r="A224" s="43" t="s">
        <v>300</v>
      </c>
      <c r="B224" s="162" t="s">
        <v>179</v>
      </c>
      <c r="C224" s="162" t="s">
        <v>177</v>
      </c>
      <c r="D224" s="162" t="s">
        <v>278</v>
      </c>
      <c r="E224" s="162" t="s">
        <v>297</v>
      </c>
      <c r="F224" s="169"/>
      <c r="G224" s="169"/>
    </row>
    <row r="225" spans="1:7" s="11" customFormat="1" ht="15.75" hidden="1">
      <c r="A225" s="155" t="s">
        <v>240</v>
      </c>
      <c r="B225" s="156" t="s">
        <v>179</v>
      </c>
      <c r="C225" s="156" t="s">
        <v>178</v>
      </c>
      <c r="D225" s="156"/>
      <c r="E225" s="156"/>
      <c r="F225" s="157"/>
      <c r="G225" s="157"/>
    </row>
    <row r="226" spans="1:7" ht="38.25" hidden="1">
      <c r="A226" s="191" t="s">
        <v>417</v>
      </c>
      <c r="B226" s="159" t="s">
        <v>179</v>
      </c>
      <c r="C226" s="159" t="s">
        <v>178</v>
      </c>
      <c r="D226" s="159" t="s">
        <v>337</v>
      </c>
      <c r="E226" s="159"/>
      <c r="F226" s="160"/>
      <c r="G226" s="160"/>
    </row>
    <row r="227" spans="1:7" ht="39" hidden="1">
      <c r="A227" s="43" t="s">
        <v>355</v>
      </c>
      <c r="B227" s="162" t="s">
        <v>179</v>
      </c>
      <c r="C227" s="162" t="s">
        <v>178</v>
      </c>
      <c r="D227" s="162" t="s">
        <v>351</v>
      </c>
      <c r="E227" s="162"/>
      <c r="F227" s="163"/>
      <c r="G227" s="163"/>
    </row>
    <row r="228" spans="1:7" ht="39" hidden="1">
      <c r="A228" s="164" t="s">
        <v>299</v>
      </c>
      <c r="B228" s="162" t="s">
        <v>179</v>
      </c>
      <c r="C228" s="162" t="s">
        <v>178</v>
      </c>
      <c r="D228" s="162" t="s">
        <v>351</v>
      </c>
      <c r="E228" s="162" t="s">
        <v>296</v>
      </c>
      <c r="F228" s="163"/>
      <c r="G228" s="163"/>
    </row>
    <row r="229" spans="1:7" ht="15.75" hidden="1">
      <c r="A229" s="164" t="s">
        <v>300</v>
      </c>
      <c r="B229" s="162" t="s">
        <v>179</v>
      </c>
      <c r="C229" s="162" t="s">
        <v>178</v>
      </c>
      <c r="D229" s="162" t="s">
        <v>351</v>
      </c>
      <c r="E229" s="162" t="s">
        <v>297</v>
      </c>
      <c r="F229" s="163"/>
      <c r="G229" s="163"/>
    </row>
    <row r="230" spans="1:7" ht="15.75" hidden="1">
      <c r="A230" s="164" t="s">
        <v>318</v>
      </c>
      <c r="B230" s="162" t="s">
        <v>179</v>
      </c>
      <c r="C230" s="162" t="s">
        <v>178</v>
      </c>
      <c r="D230" s="162" t="s">
        <v>351</v>
      </c>
      <c r="E230" s="162" t="s">
        <v>317</v>
      </c>
      <c r="F230" s="163"/>
      <c r="G230" s="163"/>
    </row>
    <row r="231" spans="1:7" ht="51.75" hidden="1">
      <c r="A231" s="43" t="s">
        <v>356</v>
      </c>
      <c r="B231" s="162" t="s">
        <v>179</v>
      </c>
      <c r="C231" s="162" t="s">
        <v>178</v>
      </c>
      <c r="D231" s="162" t="s">
        <v>352</v>
      </c>
      <c r="E231" s="162"/>
      <c r="F231" s="163"/>
      <c r="G231" s="163"/>
    </row>
    <row r="232" spans="1:7" ht="39" hidden="1">
      <c r="A232" s="164" t="s">
        <v>299</v>
      </c>
      <c r="B232" s="162" t="s">
        <v>179</v>
      </c>
      <c r="C232" s="162" t="s">
        <v>178</v>
      </c>
      <c r="D232" s="162" t="s">
        <v>352</v>
      </c>
      <c r="E232" s="162" t="s">
        <v>296</v>
      </c>
      <c r="F232" s="163"/>
      <c r="G232" s="163"/>
    </row>
    <row r="233" spans="1:7" ht="15.75" hidden="1">
      <c r="A233" s="164" t="s">
        <v>300</v>
      </c>
      <c r="B233" s="162" t="s">
        <v>179</v>
      </c>
      <c r="C233" s="162" t="s">
        <v>178</v>
      </c>
      <c r="D233" s="162" t="s">
        <v>352</v>
      </c>
      <c r="E233" s="162" t="s">
        <v>297</v>
      </c>
      <c r="F233" s="163"/>
      <c r="G233" s="163"/>
    </row>
    <row r="234" spans="1:7" ht="51.75" hidden="1">
      <c r="A234" s="43" t="s">
        <v>386</v>
      </c>
      <c r="B234" s="162" t="s">
        <v>179</v>
      </c>
      <c r="C234" s="162" t="s">
        <v>178</v>
      </c>
      <c r="D234" s="162" t="s">
        <v>388</v>
      </c>
      <c r="E234" s="162"/>
      <c r="F234" s="163"/>
      <c r="G234" s="163"/>
    </row>
    <row r="235" spans="1:7" ht="39" hidden="1">
      <c r="A235" s="43" t="s">
        <v>299</v>
      </c>
      <c r="B235" s="162" t="s">
        <v>179</v>
      </c>
      <c r="C235" s="162" t="s">
        <v>178</v>
      </c>
      <c r="D235" s="162" t="s">
        <v>278</v>
      </c>
      <c r="E235" s="162" t="s">
        <v>296</v>
      </c>
      <c r="F235" s="163"/>
      <c r="G235" s="163"/>
    </row>
    <row r="236" spans="1:7" ht="15.75" hidden="1">
      <c r="A236" s="43" t="s">
        <v>300</v>
      </c>
      <c r="B236" s="162" t="s">
        <v>179</v>
      </c>
      <c r="C236" s="162" t="s">
        <v>178</v>
      </c>
      <c r="D236" s="162" t="s">
        <v>278</v>
      </c>
      <c r="E236" s="162" t="s">
        <v>297</v>
      </c>
      <c r="F236" s="163"/>
      <c r="G236" s="163"/>
    </row>
    <row r="237" spans="1:7" ht="26.25" hidden="1">
      <c r="A237" s="43" t="s">
        <v>238</v>
      </c>
      <c r="B237" s="162" t="s">
        <v>179</v>
      </c>
      <c r="C237" s="162" t="s">
        <v>178</v>
      </c>
      <c r="D237" s="162" t="s">
        <v>388</v>
      </c>
      <c r="E237" s="162"/>
      <c r="F237" s="163"/>
      <c r="G237" s="163"/>
    </row>
    <row r="238" spans="1:7" ht="39" hidden="1">
      <c r="A238" s="43" t="s">
        <v>299</v>
      </c>
      <c r="B238" s="162" t="s">
        <v>179</v>
      </c>
      <c r="C238" s="162" t="s">
        <v>178</v>
      </c>
      <c r="D238" s="162" t="s">
        <v>278</v>
      </c>
      <c r="E238" s="162" t="s">
        <v>296</v>
      </c>
      <c r="F238" s="163"/>
      <c r="G238" s="163"/>
    </row>
    <row r="239" spans="1:7" ht="15.75" hidden="1">
      <c r="A239" s="43" t="s">
        <v>300</v>
      </c>
      <c r="B239" s="162" t="s">
        <v>179</v>
      </c>
      <c r="C239" s="162" t="s">
        <v>178</v>
      </c>
      <c r="D239" s="162" t="s">
        <v>278</v>
      </c>
      <c r="E239" s="162" t="s">
        <v>297</v>
      </c>
      <c r="F239" s="163"/>
      <c r="G239" s="163"/>
    </row>
    <row r="240" spans="1:7" ht="15.75" hidden="1">
      <c r="A240" s="43" t="s">
        <v>318</v>
      </c>
      <c r="B240" s="162" t="s">
        <v>179</v>
      </c>
      <c r="C240" s="162" t="s">
        <v>178</v>
      </c>
      <c r="D240" s="162" t="s">
        <v>278</v>
      </c>
      <c r="E240" s="162" t="s">
        <v>317</v>
      </c>
      <c r="F240" s="163"/>
      <c r="G240" s="163"/>
    </row>
    <row r="241" spans="1:7" ht="39" hidden="1">
      <c r="A241" s="43" t="s">
        <v>264</v>
      </c>
      <c r="B241" s="162" t="s">
        <v>179</v>
      </c>
      <c r="C241" s="162" t="s">
        <v>178</v>
      </c>
      <c r="D241" s="162" t="s">
        <v>388</v>
      </c>
      <c r="E241" s="162" t="s">
        <v>176</v>
      </c>
      <c r="F241" s="163"/>
      <c r="G241" s="163"/>
    </row>
    <row r="242" spans="1:7" ht="39" hidden="1">
      <c r="A242" s="43" t="s">
        <v>299</v>
      </c>
      <c r="B242" s="162" t="s">
        <v>179</v>
      </c>
      <c r="C242" s="162" t="s">
        <v>178</v>
      </c>
      <c r="D242" s="162" t="s">
        <v>278</v>
      </c>
      <c r="E242" s="162" t="s">
        <v>296</v>
      </c>
      <c r="F242" s="163"/>
      <c r="G242" s="163"/>
    </row>
    <row r="243" spans="1:7" ht="15.75" hidden="1">
      <c r="A243" s="43" t="s">
        <v>300</v>
      </c>
      <c r="B243" s="162" t="s">
        <v>179</v>
      </c>
      <c r="C243" s="162" t="s">
        <v>178</v>
      </c>
      <c r="D243" s="162" t="s">
        <v>278</v>
      </c>
      <c r="E243" s="162" t="s">
        <v>297</v>
      </c>
      <c r="F243" s="163"/>
      <c r="G243" s="163"/>
    </row>
    <row r="244" spans="1:7" ht="15.75" hidden="1">
      <c r="A244" s="43" t="s">
        <v>318</v>
      </c>
      <c r="B244" s="162" t="s">
        <v>179</v>
      </c>
      <c r="C244" s="162" t="s">
        <v>178</v>
      </c>
      <c r="D244" s="162" t="s">
        <v>278</v>
      </c>
      <c r="E244" s="162" t="s">
        <v>317</v>
      </c>
      <c r="F244" s="163"/>
      <c r="G244" s="163"/>
    </row>
    <row r="245" spans="1:7" ht="26.25" hidden="1">
      <c r="A245" s="43" t="s">
        <v>265</v>
      </c>
      <c r="B245" s="162" t="s">
        <v>179</v>
      </c>
      <c r="C245" s="162" t="s">
        <v>178</v>
      </c>
      <c r="D245" s="162" t="s">
        <v>388</v>
      </c>
      <c r="E245" s="162"/>
      <c r="F245" s="163"/>
      <c r="G245" s="163"/>
    </row>
    <row r="246" spans="1:7" ht="39" hidden="1">
      <c r="A246" s="43" t="s">
        <v>299</v>
      </c>
      <c r="B246" s="162" t="s">
        <v>179</v>
      </c>
      <c r="C246" s="162" t="s">
        <v>178</v>
      </c>
      <c r="D246" s="162" t="s">
        <v>278</v>
      </c>
      <c r="E246" s="162" t="s">
        <v>296</v>
      </c>
      <c r="F246" s="163"/>
      <c r="G246" s="163"/>
    </row>
    <row r="247" spans="1:7" ht="15.75" hidden="1">
      <c r="A247" s="43" t="s">
        <v>300</v>
      </c>
      <c r="B247" s="162" t="s">
        <v>179</v>
      </c>
      <c r="C247" s="162" t="s">
        <v>178</v>
      </c>
      <c r="D247" s="162" t="s">
        <v>278</v>
      </c>
      <c r="E247" s="162" t="s">
        <v>297</v>
      </c>
      <c r="F247" s="163"/>
      <c r="G247" s="163"/>
    </row>
    <row r="248" spans="1:7" ht="15.75" hidden="1">
      <c r="A248" s="43" t="s">
        <v>318</v>
      </c>
      <c r="B248" s="162" t="s">
        <v>179</v>
      </c>
      <c r="C248" s="162" t="s">
        <v>178</v>
      </c>
      <c r="D248" s="162" t="s">
        <v>278</v>
      </c>
      <c r="E248" s="162" t="s">
        <v>317</v>
      </c>
      <c r="F248" s="163"/>
      <c r="G248" s="163"/>
    </row>
    <row r="249" spans="1:7" ht="51.75" hidden="1">
      <c r="A249" s="43" t="s">
        <v>266</v>
      </c>
      <c r="B249" s="162" t="s">
        <v>179</v>
      </c>
      <c r="C249" s="162" t="s">
        <v>178</v>
      </c>
      <c r="D249" s="162" t="s">
        <v>388</v>
      </c>
      <c r="E249" s="162"/>
      <c r="F249" s="163"/>
      <c r="G249" s="163"/>
    </row>
    <row r="250" spans="1:7" ht="39" hidden="1">
      <c r="A250" s="43" t="s">
        <v>299</v>
      </c>
      <c r="B250" s="162" t="s">
        <v>179</v>
      </c>
      <c r="C250" s="162" t="s">
        <v>178</v>
      </c>
      <c r="D250" s="162" t="s">
        <v>278</v>
      </c>
      <c r="E250" s="162" t="s">
        <v>296</v>
      </c>
      <c r="F250" s="163"/>
      <c r="G250" s="163"/>
    </row>
    <row r="251" spans="1:7" ht="15.75" hidden="1">
      <c r="A251" s="43" t="s">
        <v>300</v>
      </c>
      <c r="B251" s="162" t="s">
        <v>179</v>
      </c>
      <c r="C251" s="162" t="s">
        <v>178</v>
      </c>
      <c r="D251" s="162" t="s">
        <v>278</v>
      </c>
      <c r="E251" s="162" t="s">
        <v>297</v>
      </c>
      <c r="F251" s="163"/>
      <c r="G251" s="163"/>
    </row>
    <row r="252" spans="1:7" ht="15.75" hidden="1">
      <c r="A252" s="43" t="s">
        <v>318</v>
      </c>
      <c r="B252" s="162" t="s">
        <v>179</v>
      </c>
      <c r="C252" s="162" t="s">
        <v>178</v>
      </c>
      <c r="D252" s="162" t="s">
        <v>278</v>
      </c>
      <c r="E252" s="162" t="s">
        <v>317</v>
      </c>
      <c r="F252" s="163"/>
      <c r="G252" s="163"/>
    </row>
    <row r="253" spans="1:7" ht="90" hidden="1">
      <c r="A253" s="43" t="s">
        <v>387</v>
      </c>
      <c r="B253" s="162" t="s">
        <v>179</v>
      </c>
      <c r="C253" s="162" t="s">
        <v>178</v>
      </c>
      <c r="D253" s="162" t="s">
        <v>388</v>
      </c>
      <c r="E253" s="162"/>
      <c r="F253" s="163"/>
      <c r="G253" s="163"/>
    </row>
    <row r="254" spans="1:7" ht="39" hidden="1">
      <c r="A254" s="43" t="s">
        <v>299</v>
      </c>
      <c r="B254" s="162" t="s">
        <v>179</v>
      </c>
      <c r="C254" s="162" t="s">
        <v>178</v>
      </c>
      <c r="D254" s="162" t="s">
        <v>278</v>
      </c>
      <c r="E254" s="162" t="s">
        <v>296</v>
      </c>
      <c r="F254" s="163"/>
      <c r="G254" s="163"/>
    </row>
    <row r="255" spans="1:7" ht="15.75" hidden="1">
      <c r="A255" s="43" t="s">
        <v>300</v>
      </c>
      <c r="B255" s="162" t="s">
        <v>179</v>
      </c>
      <c r="C255" s="162" t="s">
        <v>178</v>
      </c>
      <c r="D255" s="162" t="s">
        <v>278</v>
      </c>
      <c r="E255" s="162" t="s">
        <v>297</v>
      </c>
      <c r="F255" s="163"/>
      <c r="G255" s="163"/>
    </row>
    <row r="256" spans="1:7" s="11" customFormat="1" ht="39" hidden="1">
      <c r="A256" s="155" t="s">
        <v>241</v>
      </c>
      <c r="B256" s="156" t="s">
        <v>179</v>
      </c>
      <c r="C256" s="156" t="s">
        <v>187</v>
      </c>
      <c r="D256" s="156"/>
      <c r="E256" s="156"/>
      <c r="F256" s="157"/>
      <c r="G256" s="157"/>
    </row>
    <row r="257" spans="1:7" ht="51.75" hidden="1">
      <c r="A257" s="43" t="s">
        <v>231</v>
      </c>
      <c r="B257" s="162" t="s">
        <v>179</v>
      </c>
      <c r="C257" s="162" t="s">
        <v>187</v>
      </c>
      <c r="D257" s="162" t="s">
        <v>388</v>
      </c>
      <c r="E257" s="162"/>
      <c r="F257" s="163"/>
      <c r="G257" s="163"/>
    </row>
    <row r="258" spans="1:7" ht="26.25" hidden="1">
      <c r="A258" s="43" t="s">
        <v>289</v>
      </c>
      <c r="B258" s="162" t="s">
        <v>179</v>
      </c>
      <c r="C258" s="162" t="s">
        <v>187</v>
      </c>
      <c r="D258" s="162" t="s">
        <v>278</v>
      </c>
      <c r="E258" s="162" t="s">
        <v>287</v>
      </c>
      <c r="F258" s="163"/>
      <c r="G258" s="163"/>
    </row>
    <row r="259" spans="1:7" ht="39" hidden="1">
      <c r="A259" s="43" t="s">
        <v>290</v>
      </c>
      <c r="B259" s="162" t="s">
        <v>179</v>
      </c>
      <c r="C259" s="162" t="s">
        <v>187</v>
      </c>
      <c r="D259" s="162" t="s">
        <v>278</v>
      </c>
      <c r="E259" s="162" t="s">
        <v>288</v>
      </c>
      <c r="F259" s="163"/>
      <c r="G259" s="163"/>
    </row>
    <row r="260" spans="1:7" ht="26.25" hidden="1">
      <c r="A260" s="155" t="s">
        <v>199</v>
      </c>
      <c r="B260" s="189" t="s">
        <v>179</v>
      </c>
      <c r="C260" s="189" t="s">
        <v>179</v>
      </c>
      <c r="D260" s="189"/>
      <c r="E260" s="189"/>
      <c r="F260" s="190"/>
      <c r="G260" s="190"/>
    </row>
    <row r="261" spans="1:7" ht="25.5" hidden="1">
      <c r="A261" s="29" t="s">
        <v>280</v>
      </c>
      <c r="B261" s="159" t="s">
        <v>179</v>
      </c>
      <c r="C261" s="159" t="s">
        <v>179</v>
      </c>
      <c r="D261" s="159" t="s">
        <v>274</v>
      </c>
      <c r="E261" s="159"/>
      <c r="F261" s="160"/>
      <c r="G261" s="160"/>
    </row>
    <row r="262" spans="1:7" ht="25.5" hidden="1">
      <c r="A262" s="36" t="s">
        <v>379</v>
      </c>
      <c r="B262" s="162" t="s">
        <v>179</v>
      </c>
      <c r="C262" s="162" t="s">
        <v>179</v>
      </c>
      <c r="D262" s="162" t="s">
        <v>384</v>
      </c>
      <c r="E262" s="162"/>
      <c r="F262" s="163"/>
      <c r="G262" s="163"/>
    </row>
    <row r="263" spans="1:7" ht="26.25" hidden="1">
      <c r="A263" s="164" t="s">
        <v>289</v>
      </c>
      <c r="B263" s="162" t="s">
        <v>179</v>
      </c>
      <c r="C263" s="162" t="s">
        <v>179</v>
      </c>
      <c r="D263" s="162" t="s">
        <v>384</v>
      </c>
      <c r="E263" s="162" t="s">
        <v>287</v>
      </c>
      <c r="F263" s="163"/>
      <c r="G263" s="163"/>
    </row>
    <row r="264" spans="1:7" ht="39" hidden="1">
      <c r="A264" s="164" t="s">
        <v>290</v>
      </c>
      <c r="B264" s="162" t="s">
        <v>179</v>
      </c>
      <c r="C264" s="162" t="s">
        <v>179</v>
      </c>
      <c r="D264" s="162" t="s">
        <v>384</v>
      </c>
      <c r="E264" s="162" t="s">
        <v>288</v>
      </c>
      <c r="F264" s="163"/>
      <c r="G264" s="163"/>
    </row>
    <row r="265" spans="1:7" ht="26.25" hidden="1">
      <c r="A265" s="43" t="s">
        <v>222</v>
      </c>
      <c r="B265" s="162" t="s">
        <v>179</v>
      </c>
      <c r="C265" s="162" t="s">
        <v>179</v>
      </c>
      <c r="D265" s="162" t="s">
        <v>388</v>
      </c>
      <c r="E265" s="162"/>
      <c r="F265" s="163"/>
      <c r="G265" s="163"/>
    </row>
    <row r="266" spans="1:7" ht="15.75" hidden="1">
      <c r="A266" s="43" t="s">
        <v>217</v>
      </c>
      <c r="B266" s="162" t="s">
        <v>179</v>
      </c>
      <c r="C266" s="162" t="s">
        <v>179</v>
      </c>
      <c r="D266" s="162" t="s">
        <v>388</v>
      </c>
      <c r="E266" s="162"/>
      <c r="F266" s="163"/>
      <c r="G266" s="163"/>
    </row>
    <row r="267" spans="1:7" ht="39" hidden="1">
      <c r="A267" s="43" t="s">
        <v>245</v>
      </c>
      <c r="B267" s="162" t="s">
        <v>179</v>
      </c>
      <c r="C267" s="162" t="s">
        <v>179</v>
      </c>
      <c r="D267" s="162" t="s">
        <v>278</v>
      </c>
      <c r="E267" s="162"/>
      <c r="F267" s="163"/>
      <c r="G267" s="163"/>
    </row>
    <row r="268" spans="1:7" ht="39" hidden="1">
      <c r="A268" s="43" t="s">
        <v>299</v>
      </c>
      <c r="B268" s="162" t="s">
        <v>179</v>
      </c>
      <c r="C268" s="162" t="s">
        <v>179</v>
      </c>
      <c r="D268" s="162" t="s">
        <v>278</v>
      </c>
      <c r="E268" s="162" t="s">
        <v>296</v>
      </c>
      <c r="F268" s="163"/>
      <c r="G268" s="163"/>
    </row>
    <row r="269" spans="1:7" ht="15.75" hidden="1">
      <c r="A269" s="43" t="s">
        <v>300</v>
      </c>
      <c r="B269" s="162" t="s">
        <v>179</v>
      </c>
      <c r="C269" s="162" t="s">
        <v>179</v>
      </c>
      <c r="D269" s="162" t="s">
        <v>278</v>
      </c>
      <c r="E269" s="162" t="s">
        <v>297</v>
      </c>
      <c r="F269" s="163"/>
      <c r="G269" s="163"/>
    </row>
    <row r="270" spans="1:7" ht="15.75" hidden="1">
      <c r="A270" s="43" t="s">
        <v>217</v>
      </c>
      <c r="B270" s="162" t="s">
        <v>179</v>
      </c>
      <c r="C270" s="162" t="s">
        <v>179</v>
      </c>
      <c r="D270" s="162" t="s">
        <v>388</v>
      </c>
      <c r="E270" s="162"/>
      <c r="F270" s="163"/>
      <c r="G270" s="163"/>
    </row>
    <row r="271" spans="1:7" ht="39" hidden="1">
      <c r="A271" s="43" t="s">
        <v>299</v>
      </c>
      <c r="B271" s="162" t="s">
        <v>179</v>
      </c>
      <c r="C271" s="162" t="s">
        <v>179</v>
      </c>
      <c r="D271" s="162" t="s">
        <v>278</v>
      </c>
      <c r="E271" s="162" t="s">
        <v>296</v>
      </c>
      <c r="F271" s="163"/>
      <c r="G271" s="163"/>
    </row>
    <row r="272" spans="1:7" ht="15.75" hidden="1">
      <c r="A272" s="164" t="s">
        <v>300</v>
      </c>
      <c r="B272" s="162" t="s">
        <v>179</v>
      </c>
      <c r="C272" s="162" t="s">
        <v>179</v>
      </c>
      <c r="D272" s="162" t="s">
        <v>278</v>
      </c>
      <c r="E272" s="162" t="s">
        <v>297</v>
      </c>
      <c r="F272" s="163"/>
      <c r="G272" s="163"/>
    </row>
    <row r="273" spans="1:7" s="11" customFormat="1" ht="15.75" hidden="1">
      <c r="A273" s="155" t="s">
        <v>218</v>
      </c>
      <c r="B273" s="156" t="s">
        <v>179</v>
      </c>
      <c r="C273" s="156" t="s">
        <v>181</v>
      </c>
      <c r="D273" s="156"/>
      <c r="E273" s="156"/>
      <c r="F273" s="157"/>
      <c r="G273" s="157"/>
    </row>
    <row r="274" spans="1:7" ht="15.75" hidden="1">
      <c r="A274" s="158" t="s">
        <v>367</v>
      </c>
      <c r="B274" s="159" t="s">
        <v>179</v>
      </c>
      <c r="C274" s="159" t="s">
        <v>181</v>
      </c>
      <c r="D274" s="136" t="s">
        <v>370</v>
      </c>
      <c r="E274" s="159"/>
      <c r="F274" s="160"/>
      <c r="G274" s="160"/>
    </row>
    <row r="275" spans="1:7" ht="26.25" hidden="1">
      <c r="A275" s="164" t="s">
        <v>289</v>
      </c>
      <c r="B275" s="162" t="s">
        <v>179</v>
      </c>
      <c r="C275" s="162" t="s">
        <v>181</v>
      </c>
      <c r="D275" s="141" t="s">
        <v>423</v>
      </c>
      <c r="E275" s="162" t="s">
        <v>287</v>
      </c>
      <c r="F275" s="163"/>
      <c r="G275" s="163"/>
    </row>
    <row r="276" spans="1:7" ht="39" hidden="1">
      <c r="A276" s="164" t="s">
        <v>290</v>
      </c>
      <c r="B276" s="162" t="s">
        <v>179</v>
      </c>
      <c r="C276" s="162" t="s">
        <v>181</v>
      </c>
      <c r="D276" s="141" t="s">
        <v>423</v>
      </c>
      <c r="E276" s="162" t="s">
        <v>288</v>
      </c>
      <c r="F276" s="163"/>
      <c r="G276" s="163"/>
    </row>
    <row r="277" spans="1:7" ht="39" hidden="1">
      <c r="A277" s="158" t="s">
        <v>276</v>
      </c>
      <c r="B277" s="159" t="s">
        <v>179</v>
      </c>
      <c r="C277" s="159" t="s">
        <v>181</v>
      </c>
      <c r="D277" s="159" t="s">
        <v>273</v>
      </c>
      <c r="E277" s="159"/>
      <c r="F277" s="160"/>
      <c r="G277" s="160"/>
    </row>
    <row r="278" spans="1:7" ht="25.5" hidden="1">
      <c r="A278" s="165" t="s">
        <v>409</v>
      </c>
      <c r="B278" s="162" t="s">
        <v>179</v>
      </c>
      <c r="C278" s="162" t="s">
        <v>181</v>
      </c>
      <c r="D278" s="162" t="s">
        <v>341</v>
      </c>
      <c r="E278" s="162"/>
      <c r="F278" s="163"/>
      <c r="G278" s="163"/>
    </row>
    <row r="279" spans="1:7" ht="77.25" hidden="1">
      <c r="A279" s="164" t="s">
        <v>285</v>
      </c>
      <c r="B279" s="162" t="s">
        <v>179</v>
      </c>
      <c r="C279" s="162" t="s">
        <v>181</v>
      </c>
      <c r="D279" s="162" t="s">
        <v>341</v>
      </c>
      <c r="E279" s="162" t="s">
        <v>283</v>
      </c>
      <c r="F279" s="163"/>
      <c r="G279" s="163"/>
    </row>
    <row r="280" spans="1:7" ht="39" hidden="1">
      <c r="A280" s="164" t="s">
        <v>286</v>
      </c>
      <c r="B280" s="162" t="s">
        <v>179</v>
      </c>
      <c r="C280" s="162" t="s">
        <v>181</v>
      </c>
      <c r="D280" s="162" t="s">
        <v>341</v>
      </c>
      <c r="E280" s="162" t="s">
        <v>284</v>
      </c>
      <c r="F280" s="163"/>
      <c r="G280" s="163"/>
    </row>
    <row r="281" spans="1:7" ht="38.25" hidden="1">
      <c r="A281" s="191" t="s">
        <v>417</v>
      </c>
      <c r="B281" s="159" t="s">
        <v>179</v>
      </c>
      <c r="C281" s="159" t="s">
        <v>181</v>
      </c>
      <c r="D281" s="159" t="s">
        <v>337</v>
      </c>
      <c r="E281" s="159"/>
      <c r="F281" s="160"/>
      <c r="G281" s="160"/>
    </row>
    <row r="282" spans="1:7" ht="64.5" hidden="1">
      <c r="A282" s="43" t="s">
        <v>362</v>
      </c>
      <c r="B282" s="162" t="s">
        <v>179</v>
      </c>
      <c r="C282" s="162" t="s">
        <v>181</v>
      </c>
      <c r="D282" s="162" t="s">
        <v>353</v>
      </c>
      <c r="E282" s="162"/>
      <c r="F282" s="163"/>
      <c r="G282" s="163"/>
    </row>
    <row r="283" spans="1:7" ht="77.25" hidden="1">
      <c r="A283" s="164" t="s">
        <v>285</v>
      </c>
      <c r="B283" s="162" t="s">
        <v>179</v>
      </c>
      <c r="C283" s="162" t="s">
        <v>181</v>
      </c>
      <c r="D283" s="162" t="s">
        <v>353</v>
      </c>
      <c r="E283" s="162" t="s">
        <v>283</v>
      </c>
      <c r="F283" s="163"/>
      <c r="G283" s="163"/>
    </row>
    <row r="284" spans="1:7" ht="39" hidden="1">
      <c r="A284" s="164" t="s">
        <v>286</v>
      </c>
      <c r="B284" s="162" t="s">
        <v>179</v>
      </c>
      <c r="C284" s="162" t="s">
        <v>181</v>
      </c>
      <c r="D284" s="162" t="s">
        <v>353</v>
      </c>
      <c r="E284" s="162" t="s">
        <v>284</v>
      </c>
      <c r="F284" s="163"/>
      <c r="G284" s="163"/>
    </row>
    <row r="285" spans="1:7" ht="26.25" hidden="1">
      <c r="A285" s="164" t="s">
        <v>289</v>
      </c>
      <c r="B285" s="162" t="s">
        <v>179</v>
      </c>
      <c r="C285" s="162" t="s">
        <v>181</v>
      </c>
      <c r="D285" s="162" t="s">
        <v>353</v>
      </c>
      <c r="E285" s="162" t="s">
        <v>287</v>
      </c>
      <c r="F285" s="163"/>
      <c r="G285" s="163"/>
    </row>
    <row r="286" spans="1:7" ht="39" hidden="1">
      <c r="A286" s="164" t="s">
        <v>290</v>
      </c>
      <c r="B286" s="162" t="s">
        <v>179</v>
      </c>
      <c r="C286" s="162" t="s">
        <v>181</v>
      </c>
      <c r="D286" s="162" t="s">
        <v>353</v>
      </c>
      <c r="E286" s="162" t="s">
        <v>288</v>
      </c>
      <c r="F286" s="163"/>
      <c r="G286" s="163"/>
    </row>
    <row r="287" spans="1:7" ht="15.75" hidden="1">
      <c r="A287" s="164" t="s">
        <v>295</v>
      </c>
      <c r="B287" s="162" t="s">
        <v>179</v>
      </c>
      <c r="C287" s="162" t="s">
        <v>181</v>
      </c>
      <c r="D287" s="162" t="s">
        <v>353</v>
      </c>
      <c r="E287" s="162" t="s">
        <v>294</v>
      </c>
      <c r="F287" s="163"/>
      <c r="G287" s="163"/>
    </row>
    <row r="288" spans="1:7" ht="15.75" hidden="1">
      <c r="A288" s="164" t="s">
        <v>303</v>
      </c>
      <c r="B288" s="162" t="s">
        <v>179</v>
      </c>
      <c r="C288" s="162" t="s">
        <v>181</v>
      </c>
      <c r="D288" s="162" t="s">
        <v>353</v>
      </c>
      <c r="E288" s="166">
        <v>850</v>
      </c>
      <c r="F288" s="163"/>
      <c r="G288" s="163"/>
    </row>
    <row r="289" spans="1:7" ht="64.5" hidden="1">
      <c r="A289" s="43" t="s">
        <v>362</v>
      </c>
      <c r="B289" s="162" t="s">
        <v>179</v>
      </c>
      <c r="C289" s="162" t="s">
        <v>181</v>
      </c>
      <c r="D289" s="162" t="s">
        <v>353</v>
      </c>
      <c r="E289" s="162"/>
      <c r="F289" s="163"/>
      <c r="G289" s="163"/>
    </row>
    <row r="290" spans="1:7" ht="39" hidden="1">
      <c r="A290" s="164" t="s">
        <v>299</v>
      </c>
      <c r="B290" s="162" t="s">
        <v>179</v>
      </c>
      <c r="C290" s="162" t="s">
        <v>181</v>
      </c>
      <c r="D290" s="162" t="s">
        <v>353</v>
      </c>
      <c r="E290" s="162" t="s">
        <v>296</v>
      </c>
      <c r="F290" s="163"/>
      <c r="G290" s="163"/>
    </row>
    <row r="291" spans="1:7" ht="15.75" hidden="1">
      <c r="A291" s="164" t="s">
        <v>300</v>
      </c>
      <c r="B291" s="162" t="s">
        <v>179</v>
      </c>
      <c r="C291" s="162" t="s">
        <v>181</v>
      </c>
      <c r="D291" s="162" t="s">
        <v>353</v>
      </c>
      <c r="E291" s="162" t="s">
        <v>297</v>
      </c>
      <c r="F291" s="163"/>
      <c r="G291" s="163"/>
    </row>
    <row r="292" spans="1:7" ht="128.25" hidden="1">
      <c r="A292" s="43" t="s">
        <v>432</v>
      </c>
      <c r="B292" s="162" t="s">
        <v>179</v>
      </c>
      <c r="C292" s="162" t="s">
        <v>181</v>
      </c>
      <c r="D292" s="162" t="s">
        <v>388</v>
      </c>
      <c r="E292" s="162"/>
      <c r="F292" s="163"/>
      <c r="G292" s="163"/>
    </row>
    <row r="293" spans="1:7" ht="77.25" hidden="1">
      <c r="A293" s="43" t="s">
        <v>285</v>
      </c>
      <c r="B293" s="162" t="s">
        <v>179</v>
      </c>
      <c r="C293" s="162" t="s">
        <v>181</v>
      </c>
      <c r="D293" s="162" t="s">
        <v>278</v>
      </c>
      <c r="E293" s="162" t="s">
        <v>283</v>
      </c>
      <c r="F293" s="163"/>
      <c r="G293" s="163"/>
    </row>
    <row r="294" spans="1:7" ht="39" hidden="1">
      <c r="A294" s="43" t="s">
        <v>286</v>
      </c>
      <c r="B294" s="162" t="s">
        <v>179</v>
      </c>
      <c r="C294" s="162" t="s">
        <v>181</v>
      </c>
      <c r="D294" s="162" t="s">
        <v>278</v>
      </c>
      <c r="E294" s="162" t="s">
        <v>284</v>
      </c>
      <c r="F294" s="163"/>
      <c r="G294" s="163"/>
    </row>
    <row r="295" spans="1:7" ht="26.25" hidden="1">
      <c r="A295" s="43" t="s">
        <v>289</v>
      </c>
      <c r="B295" s="162" t="s">
        <v>179</v>
      </c>
      <c r="C295" s="162" t="s">
        <v>181</v>
      </c>
      <c r="D295" s="162" t="s">
        <v>278</v>
      </c>
      <c r="E295" s="162" t="s">
        <v>287</v>
      </c>
      <c r="F295" s="163"/>
      <c r="G295" s="163"/>
    </row>
    <row r="296" spans="1:7" ht="39" hidden="1">
      <c r="A296" s="43" t="s">
        <v>290</v>
      </c>
      <c r="B296" s="162" t="s">
        <v>179</v>
      </c>
      <c r="C296" s="162" t="s">
        <v>181</v>
      </c>
      <c r="D296" s="162" t="s">
        <v>278</v>
      </c>
      <c r="E296" s="162" t="s">
        <v>288</v>
      </c>
      <c r="F296" s="163"/>
      <c r="G296" s="163"/>
    </row>
    <row r="297" spans="1:7" s="11" customFormat="1" ht="15.75">
      <c r="A297" s="152" t="s">
        <v>455</v>
      </c>
      <c r="B297" s="153"/>
      <c r="C297" s="153"/>
      <c r="D297" s="153"/>
      <c r="E297" s="153"/>
      <c r="F297" s="154">
        <f>F298</f>
        <v>2407.31002</v>
      </c>
      <c r="G297" s="154"/>
    </row>
    <row r="298" spans="1:7" s="11" customFormat="1" ht="15.75">
      <c r="A298" s="155" t="s">
        <v>202</v>
      </c>
      <c r="B298" s="156" t="s">
        <v>188</v>
      </c>
      <c r="C298" s="156" t="s">
        <v>177</v>
      </c>
      <c r="D298" s="156"/>
      <c r="E298" s="156"/>
      <c r="F298" s="157">
        <f>F301+F339</f>
        <v>2407.31002</v>
      </c>
      <c r="G298" s="157"/>
    </row>
    <row r="299" spans="1:7" s="11" customFormat="1" ht="38.25">
      <c r="A299" s="34" t="s">
        <v>203</v>
      </c>
      <c r="B299" s="33" t="s">
        <v>188</v>
      </c>
      <c r="C299" s="33" t="s">
        <v>177</v>
      </c>
      <c r="D299" s="33" t="s">
        <v>610</v>
      </c>
      <c r="E299" s="33"/>
      <c r="F299" s="80">
        <f>F301</f>
        <v>2111.9</v>
      </c>
      <c r="G299" s="80"/>
    </row>
    <row r="300" spans="1:7" s="11" customFormat="1" ht="15.75">
      <c r="A300" s="34" t="s">
        <v>235</v>
      </c>
      <c r="B300" s="33" t="s">
        <v>188</v>
      </c>
      <c r="C300" s="33" t="s">
        <v>177</v>
      </c>
      <c r="D300" s="33" t="s">
        <v>610</v>
      </c>
      <c r="E300" s="33" t="s">
        <v>190</v>
      </c>
      <c r="F300" s="80">
        <f>'[1]пр.10,'!I144</f>
        <v>2111.9</v>
      </c>
      <c r="G300" s="80"/>
    </row>
    <row r="301" spans="1:7" s="11" customFormat="1" ht="15.75">
      <c r="A301" s="34" t="s">
        <v>246</v>
      </c>
      <c r="B301" s="33" t="s">
        <v>188</v>
      </c>
      <c r="C301" s="33" t="s">
        <v>177</v>
      </c>
      <c r="D301" s="33" t="s">
        <v>610</v>
      </c>
      <c r="E301" s="33" t="s">
        <v>270</v>
      </c>
      <c r="F301" s="80">
        <f>'пр.10,'!H133</f>
        <v>2111.9</v>
      </c>
      <c r="G301" s="80"/>
    </row>
    <row r="302" spans="1:7" ht="39" hidden="1">
      <c r="A302" s="176" t="s">
        <v>417</v>
      </c>
      <c r="B302" s="159" t="s">
        <v>188</v>
      </c>
      <c r="C302" s="159" t="s">
        <v>177</v>
      </c>
      <c r="D302" s="159" t="s">
        <v>337</v>
      </c>
      <c r="E302" s="159"/>
      <c r="F302" s="160"/>
      <c r="G302" s="160"/>
    </row>
    <row r="303" spans="1:7" ht="51.75" hidden="1">
      <c r="A303" s="43" t="s">
        <v>357</v>
      </c>
      <c r="B303" s="162" t="s">
        <v>188</v>
      </c>
      <c r="C303" s="162" t="s">
        <v>177</v>
      </c>
      <c r="D303" s="162" t="s">
        <v>349</v>
      </c>
      <c r="E303" s="162"/>
      <c r="F303" s="163"/>
      <c r="G303" s="163"/>
    </row>
    <row r="304" spans="1:7" ht="39" hidden="1">
      <c r="A304" s="164" t="s">
        <v>299</v>
      </c>
      <c r="B304" s="162" t="s">
        <v>188</v>
      </c>
      <c r="C304" s="162" t="s">
        <v>177</v>
      </c>
      <c r="D304" s="162" t="s">
        <v>349</v>
      </c>
      <c r="E304" s="162" t="s">
        <v>296</v>
      </c>
      <c r="F304" s="163"/>
      <c r="G304" s="163"/>
    </row>
    <row r="305" spans="1:7" ht="15.75" hidden="1">
      <c r="A305" s="164" t="s">
        <v>300</v>
      </c>
      <c r="B305" s="162" t="s">
        <v>188</v>
      </c>
      <c r="C305" s="162" t="s">
        <v>177</v>
      </c>
      <c r="D305" s="162" t="s">
        <v>349</v>
      </c>
      <c r="E305" s="162" t="s">
        <v>297</v>
      </c>
      <c r="F305" s="163"/>
      <c r="G305" s="163"/>
    </row>
    <row r="306" spans="1:7" ht="39" hidden="1">
      <c r="A306" s="43" t="s">
        <v>358</v>
      </c>
      <c r="B306" s="162" t="s">
        <v>188</v>
      </c>
      <c r="C306" s="162" t="s">
        <v>177</v>
      </c>
      <c r="D306" s="162" t="s">
        <v>382</v>
      </c>
      <c r="E306" s="162"/>
      <c r="F306" s="163"/>
      <c r="G306" s="163"/>
    </row>
    <row r="307" spans="1:7" ht="39" hidden="1">
      <c r="A307" s="164" t="s">
        <v>299</v>
      </c>
      <c r="B307" s="162" t="s">
        <v>188</v>
      </c>
      <c r="C307" s="162" t="s">
        <v>177</v>
      </c>
      <c r="D307" s="162" t="s">
        <v>382</v>
      </c>
      <c r="E307" s="162" t="s">
        <v>296</v>
      </c>
      <c r="F307" s="163"/>
      <c r="G307" s="163"/>
    </row>
    <row r="308" spans="1:7" ht="15.75" hidden="1">
      <c r="A308" s="164" t="s">
        <v>300</v>
      </c>
      <c r="B308" s="162" t="s">
        <v>188</v>
      </c>
      <c r="C308" s="162" t="s">
        <v>177</v>
      </c>
      <c r="D308" s="162" t="s">
        <v>382</v>
      </c>
      <c r="E308" s="162" t="s">
        <v>297</v>
      </c>
      <c r="F308" s="163"/>
      <c r="G308" s="163"/>
    </row>
    <row r="309" spans="1:7" ht="26.25" hidden="1">
      <c r="A309" s="43" t="s">
        <v>350</v>
      </c>
      <c r="B309" s="162" t="s">
        <v>188</v>
      </c>
      <c r="C309" s="162" t="s">
        <v>177</v>
      </c>
      <c r="D309" s="162" t="s">
        <v>388</v>
      </c>
      <c r="E309" s="162"/>
      <c r="F309" s="169"/>
      <c r="G309" s="169"/>
    </row>
    <row r="310" spans="1:7" ht="39" hidden="1">
      <c r="A310" s="43" t="s">
        <v>299</v>
      </c>
      <c r="B310" s="162" t="s">
        <v>188</v>
      </c>
      <c r="C310" s="162" t="s">
        <v>177</v>
      </c>
      <c r="D310" s="162" t="s">
        <v>278</v>
      </c>
      <c r="E310" s="162" t="s">
        <v>296</v>
      </c>
      <c r="F310" s="169"/>
      <c r="G310" s="169"/>
    </row>
    <row r="311" spans="1:7" ht="15.75" hidden="1">
      <c r="A311" s="43" t="s">
        <v>300</v>
      </c>
      <c r="B311" s="162" t="s">
        <v>188</v>
      </c>
      <c r="C311" s="162" t="s">
        <v>177</v>
      </c>
      <c r="D311" s="162" t="s">
        <v>278</v>
      </c>
      <c r="E311" s="162" t="s">
        <v>297</v>
      </c>
      <c r="F311" s="169"/>
      <c r="G311" s="169"/>
    </row>
    <row r="312" spans="1:7" ht="26.25" hidden="1">
      <c r="A312" s="43" t="s">
        <v>242</v>
      </c>
      <c r="B312" s="162" t="s">
        <v>188</v>
      </c>
      <c r="C312" s="162" t="s">
        <v>177</v>
      </c>
      <c r="D312" s="162" t="s">
        <v>388</v>
      </c>
      <c r="E312" s="162"/>
      <c r="F312" s="169"/>
      <c r="G312" s="169"/>
    </row>
    <row r="313" spans="1:7" ht="39" hidden="1">
      <c r="A313" s="43" t="s">
        <v>299</v>
      </c>
      <c r="B313" s="162" t="s">
        <v>188</v>
      </c>
      <c r="C313" s="162" t="s">
        <v>177</v>
      </c>
      <c r="D313" s="162" t="s">
        <v>278</v>
      </c>
      <c r="E313" s="162" t="s">
        <v>296</v>
      </c>
      <c r="F313" s="169"/>
      <c r="G313" s="169"/>
    </row>
    <row r="314" spans="1:7" ht="15.75" hidden="1">
      <c r="A314" s="43" t="s">
        <v>300</v>
      </c>
      <c r="B314" s="162" t="s">
        <v>188</v>
      </c>
      <c r="C314" s="162" t="s">
        <v>177</v>
      </c>
      <c r="D314" s="162" t="s">
        <v>278</v>
      </c>
      <c r="E314" s="162" t="s">
        <v>297</v>
      </c>
      <c r="F314" s="169"/>
      <c r="G314" s="169"/>
    </row>
    <row r="315" spans="1:7" ht="51.75" hidden="1">
      <c r="A315" s="174" t="s">
        <v>267</v>
      </c>
      <c r="B315" s="162" t="s">
        <v>188</v>
      </c>
      <c r="C315" s="162" t="s">
        <v>177</v>
      </c>
      <c r="D315" s="162" t="s">
        <v>388</v>
      </c>
      <c r="E315" s="162"/>
      <c r="F315" s="169"/>
      <c r="G315" s="169"/>
    </row>
    <row r="316" spans="1:7" ht="15.75" hidden="1">
      <c r="A316" s="43" t="s">
        <v>235</v>
      </c>
      <c r="B316" s="162" t="s">
        <v>188</v>
      </c>
      <c r="C316" s="162" t="s">
        <v>177</v>
      </c>
      <c r="D316" s="162" t="s">
        <v>278</v>
      </c>
      <c r="E316" s="162" t="s">
        <v>190</v>
      </c>
      <c r="F316" s="169"/>
      <c r="G316" s="169"/>
    </row>
    <row r="317" spans="1:7" ht="15.75" hidden="1">
      <c r="A317" s="43" t="s">
        <v>250</v>
      </c>
      <c r="B317" s="162" t="s">
        <v>188</v>
      </c>
      <c r="C317" s="162" t="s">
        <v>177</v>
      </c>
      <c r="D317" s="162" t="s">
        <v>278</v>
      </c>
      <c r="E317" s="162" t="s">
        <v>270</v>
      </c>
      <c r="F317" s="169"/>
      <c r="G317" s="169"/>
    </row>
    <row r="318" spans="1:7" ht="25.5" hidden="1">
      <c r="A318" s="192" t="s">
        <v>331</v>
      </c>
      <c r="B318" s="162" t="s">
        <v>188</v>
      </c>
      <c r="C318" s="162" t="s">
        <v>177</v>
      </c>
      <c r="D318" s="172" t="s">
        <v>330</v>
      </c>
      <c r="E318" s="162"/>
      <c r="F318" s="169"/>
      <c r="G318" s="169"/>
    </row>
    <row r="319" spans="1:7" ht="25.5" hidden="1">
      <c r="A319" s="35" t="s">
        <v>237</v>
      </c>
      <c r="B319" s="162" t="s">
        <v>188</v>
      </c>
      <c r="C319" s="162" t="s">
        <v>177</v>
      </c>
      <c r="D319" s="141" t="s">
        <v>334</v>
      </c>
      <c r="E319" s="162"/>
      <c r="F319" s="163"/>
      <c r="G319" s="163"/>
    </row>
    <row r="320" spans="1:7" ht="38.25" hidden="1">
      <c r="A320" s="35" t="s">
        <v>363</v>
      </c>
      <c r="B320" s="162" t="s">
        <v>188</v>
      </c>
      <c r="C320" s="162" t="s">
        <v>177</v>
      </c>
      <c r="D320" s="141" t="s">
        <v>364</v>
      </c>
      <c r="E320" s="162"/>
      <c r="F320" s="163"/>
      <c r="G320" s="163"/>
    </row>
    <row r="321" spans="1:7" ht="15.75" hidden="1">
      <c r="A321" s="164" t="s">
        <v>235</v>
      </c>
      <c r="B321" s="162" t="s">
        <v>188</v>
      </c>
      <c r="C321" s="162" t="s">
        <v>177</v>
      </c>
      <c r="D321" s="141" t="s">
        <v>364</v>
      </c>
      <c r="E321" s="162" t="s">
        <v>190</v>
      </c>
      <c r="F321" s="163"/>
      <c r="G321" s="163"/>
    </row>
    <row r="322" spans="1:7" ht="15.75" hidden="1">
      <c r="A322" s="43" t="s">
        <v>250</v>
      </c>
      <c r="B322" s="162" t="s">
        <v>188</v>
      </c>
      <c r="C322" s="162" t="s">
        <v>177</v>
      </c>
      <c r="D322" s="141" t="s">
        <v>364</v>
      </c>
      <c r="E322" s="162" t="s">
        <v>270</v>
      </c>
      <c r="F322" s="163"/>
      <c r="G322" s="163"/>
    </row>
    <row r="323" spans="1:7" s="11" customFormat="1" ht="26.25" hidden="1">
      <c r="A323" s="155" t="s">
        <v>456</v>
      </c>
      <c r="B323" s="156" t="s">
        <v>188</v>
      </c>
      <c r="C323" s="156" t="s">
        <v>186</v>
      </c>
      <c r="D323" s="156"/>
      <c r="E323" s="156"/>
      <c r="F323" s="157"/>
      <c r="G323" s="157"/>
    </row>
    <row r="324" spans="1:7" ht="39" hidden="1">
      <c r="A324" s="158" t="s">
        <v>276</v>
      </c>
      <c r="B324" s="159" t="s">
        <v>188</v>
      </c>
      <c r="C324" s="159" t="s">
        <v>186</v>
      </c>
      <c r="D324" s="159" t="s">
        <v>273</v>
      </c>
      <c r="E324" s="159"/>
      <c r="F324" s="160"/>
      <c r="G324" s="160"/>
    </row>
    <row r="325" spans="1:7" ht="25.5" hidden="1">
      <c r="A325" s="165" t="s">
        <v>409</v>
      </c>
      <c r="B325" s="162" t="s">
        <v>188</v>
      </c>
      <c r="C325" s="162" t="s">
        <v>186</v>
      </c>
      <c r="D325" s="162" t="s">
        <v>341</v>
      </c>
      <c r="E325" s="162"/>
      <c r="F325" s="163"/>
      <c r="G325" s="163"/>
    </row>
    <row r="326" spans="1:7" ht="77.25" hidden="1">
      <c r="A326" s="164" t="s">
        <v>285</v>
      </c>
      <c r="B326" s="162" t="s">
        <v>188</v>
      </c>
      <c r="C326" s="162" t="s">
        <v>186</v>
      </c>
      <c r="D326" s="162" t="s">
        <v>341</v>
      </c>
      <c r="E326" s="162" t="s">
        <v>283</v>
      </c>
      <c r="F326" s="163"/>
      <c r="G326" s="163"/>
    </row>
    <row r="327" spans="1:7" ht="39" hidden="1">
      <c r="A327" s="164" t="s">
        <v>286</v>
      </c>
      <c r="B327" s="162" t="s">
        <v>188</v>
      </c>
      <c r="C327" s="162" t="s">
        <v>186</v>
      </c>
      <c r="D327" s="162" t="s">
        <v>341</v>
      </c>
      <c r="E327" s="162" t="s">
        <v>284</v>
      </c>
      <c r="F327" s="163"/>
      <c r="G327" s="163"/>
    </row>
    <row r="328" spans="1:7" ht="39" hidden="1">
      <c r="A328" s="176" t="s">
        <v>417</v>
      </c>
      <c r="B328" s="159" t="s">
        <v>188</v>
      </c>
      <c r="C328" s="159" t="s">
        <v>186</v>
      </c>
      <c r="D328" s="159" t="s">
        <v>337</v>
      </c>
      <c r="E328" s="159"/>
      <c r="F328" s="160"/>
      <c r="G328" s="160"/>
    </row>
    <row r="329" spans="1:7" ht="64.5" hidden="1">
      <c r="A329" s="43" t="s">
        <v>362</v>
      </c>
      <c r="B329" s="162" t="s">
        <v>188</v>
      </c>
      <c r="C329" s="162" t="s">
        <v>186</v>
      </c>
      <c r="D329" s="162" t="s">
        <v>353</v>
      </c>
      <c r="E329" s="162"/>
      <c r="F329" s="163"/>
      <c r="G329" s="163"/>
    </row>
    <row r="330" spans="1:7" ht="77.25" hidden="1">
      <c r="A330" s="43" t="s">
        <v>285</v>
      </c>
      <c r="B330" s="162" t="s">
        <v>188</v>
      </c>
      <c r="C330" s="162" t="s">
        <v>186</v>
      </c>
      <c r="D330" s="162" t="s">
        <v>353</v>
      </c>
      <c r="E330" s="162" t="s">
        <v>283</v>
      </c>
      <c r="F330" s="163"/>
      <c r="G330" s="163"/>
    </row>
    <row r="331" spans="1:7" ht="26.25" hidden="1">
      <c r="A331" s="43" t="s">
        <v>324</v>
      </c>
      <c r="B331" s="162" t="s">
        <v>188</v>
      </c>
      <c r="C331" s="162" t="s">
        <v>186</v>
      </c>
      <c r="D331" s="162" t="s">
        <v>353</v>
      </c>
      <c r="E331" s="162" t="s">
        <v>322</v>
      </c>
      <c r="F331" s="163"/>
      <c r="G331" s="163"/>
    </row>
    <row r="332" spans="1:7" ht="26.25" hidden="1">
      <c r="A332" s="164" t="s">
        <v>289</v>
      </c>
      <c r="B332" s="162" t="s">
        <v>188</v>
      </c>
      <c r="C332" s="162" t="s">
        <v>186</v>
      </c>
      <c r="D332" s="162" t="s">
        <v>353</v>
      </c>
      <c r="E332" s="162" t="s">
        <v>287</v>
      </c>
      <c r="F332" s="163"/>
      <c r="G332" s="163"/>
    </row>
    <row r="333" spans="1:7" ht="39" hidden="1">
      <c r="A333" s="164" t="s">
        <v>290</v>
      </c>
      <c r="B333" s="162" t="s">
        <v>188</v>
      </c>
      <c r="C333" s="162" t="s">
        <v>186</v>
      </c>
      <c r="D333" s="162" t="s">
        <v>353</v>
      </c>
      <c r="E333" s="162" t="s">
        <v>288</v>
      </c>
      <c r="F333" s="163"/>
      <c r="G333" s="163"/>
    </row>
    <row r="334" spans="1:7" ht="26.25" hidden="1">
      <c r="A334" s="43" t="s">
        <v>242</v>
      </c>
      <c r="B334" s="162" t="s">
        <v>188</v>
      </c>
      <c r="C334" s="162" t="s">
        <v>186</v>
      </c>
      <c r="D334" s="162" t="s">
        <v>388</v>
      </c>
      <c r="E334" s="162"/>
      <c r="F334" s="163"/>
      <c r="G334" s="163"/>
    </row>
    <row r="335" spans="1:7" ht="77.25" hidden="1">
      <c r="A335" s="43" t="s">
        <v>285</v>
      </c>
      <c r="B335" s="162" t="s">
        <v>188</v>
      </c>
      <c r="C335" s="162" t="s">
        <v>186</v>
      </c>
      <c r="D335" s="162" t="s">
        <v>278</v>
      </c>
      <c r="E335" s="162" t="s">
        <v>283</v>
      </c>
      <c r="F335" s="163"/>
      <c r="G335" s="163"/>
    </row>
    <row r="336" spans="1:7" ht="39" hidden="1">
      <c r="A336" s="43" t="s">
        <v>286</v>
      </c>
      <c r="B336" s="162" t="s">
        <v>188</v>
      </c>
      <c r="C336" s="162" t="s">
        <v>186</v>
      </c>
      <c r="D336" s="162" t="s">
        <v>278</v>
      </c>
      <c r="E336" s="162" t="s">
        <v>284</v>
      </c>
      <c r="F336" s="163"/>
      <c r="G336" s="163"/>
    </row>
    <row r="337" spans="1:7" ht="25.5">
      <c r="A337" s="32" t="s">
        <v>606</v>
      </c>
      <c r="B337" s="33" t="s">
        <v>188</v>
      </c>
      <c r="C337" s="33" t="s">
        <v>177</v>
      </c>
      <c r="D337" s="130" t="s">
        <v>607</v>
      </c>
      <c r="E337" s="162"/>
      <c r="F337" s="163">
        <f>F338</f>
        <v>295.41002</v>
      </c>
      <c r="G337" s="163"/>
    </row>
    <row r="338" spans="1:7" ht="15.75">
      <c r="A338" s="35" t="s">
        <v>235</v>
      </c>
      <c r="B338" s="33" t="s">
        <v>188</v>
      </c>
      <c r="C338" s="33" t="s">
        <v>177</v>
      </c>
      <c r="D338" s="130" t="s">
        <v>607</v>
      </c>
      <c r="E338" s="33" t="s">
        <v>190</v>
      </c>
      <c r="F338" s="163">
        <f>F339</f>
        <v>295.41002</v>
      </c>
      <c r="G338" s="163"/>
    </row>
    <row r="339" spans="1:7" ht="15.75">
      <c r="A339" s="34" t="s">
        <v>246</v>
      </c>
      <c r="B339" s="33" t="s">
        <v>188</v>
      </c>
      <c r="C339" s="33" t="s">
        <v>177</v>
      </c>
      <c r="D339" s="130" t="s">
        <v>607</v>
      </c>
      <c r="E339" s="33" t="s">
        <v>270</v>
      </c>
      <c r="F339" s="163">
        <f>'пр.10,'!H136</f>
        <v>295.41002</v>
      </c>
      <c r="G339" s="163"/>
    </row>
    <row r="340" spans="1:7" s="11" customFormat="1" ht="15.75">
      <c r="A340" s="152" t="s">
        <v>457</v>
      </c>
      <c r="B340" s="153"/>
      <c r="C340" s="153"/>
      <c r="D340" s="153"/>
      <c r="E340" s="153"/>
      <c r="F340" s="154">
        <f>F341+F346+F351</f>
        <v>115</v>
      </c>
      <c r="G340" s="154"/>
    </row>
    <row r="341" spans="1:7" s="11" customFormat="1" ht="15.75">
      <c r="A341" s="155" t="s">
        <v>193</v>
      </c>
      <c r="B341" s="156" t="s">
        <v>182</v>
      </c>
      <c r="C341" s="156" t="s">
        <v>177</v>
      </c>
      <c r="D341" s="156"/>
      <c r="E341" s="156"/>
      <c r="F341" s="157">
        <f aca="true" t="shared" si="6" ref="F341:G344">F342</f>
        <v>115</v>
      </c>
      <c r="G341" s="157"/>
    </row>
    <row r="342" spans="1:7" ht="26.25">
      <c r="A342" s="43" t="s">
        <v>194</v>
      </c>
      <c r="B342" s="162" t="s">
        <v>182</v>
      </c>
      <c r="C342" s="162" t="s">
        <v>177</v>
      </c>
      <c r="D342" s="33" t="s">
        <v>609</v>
      </c>
      <c r="E342" s="162"/>
      <c r="F342" s="163">
        <f t="shared" si="6"/>
        <v>115</v>
      </c>
      <c r="G342" s="163"/>
    </row>
    <row r="343" spans="1:7" ht="26.25">
      <c r="A343" s="43" t="s">
        <v>275</v>
      </c>
      <c r="B343" s="162" t="s">
        <v>182</v>
      </c>
      <c r="C343" s="162" t="s">
        <v>177</v>
      </c>
      <c r="D343" s="33" t="s">
        <v>609</v>
      </c>
      <c r="E343" s="162"/>
      <c r="F343" s="163">
        <f t="shared" si="6"/>
        <v>115</v>
      </c>
      <c r="G343" s="163"/>
    </row>
    <row r="344" spans="1:7" ht="26.25">
      <c r="A344" s="164" t="s">
        <v>292</v>
      </c>
      <c r="B344" s="162" t="s">
        <v>182</v>
      </c>
      <c r="C344" s="162" t="s">
        <v>177</v>
      </c>
      <c r="D344" s="33" t="s">
        <v>609</v>
      </c>
      <c r="E344" s="162" t="s">
        <v>291</v>
      </c>
      <c r="F344" s="163">
        <f t="shared" si="6"/>
        <v>115</v>
      </c>
      <c r="G344" s="163"/>
    </row>
    <row r="345" spans="1:7" ht="39">
      <c r="A345" s="164" t="s">
        <v>316</v>
      </c>
      <c r="B345" s="162" t="s">
        <v>182</v>
      </c>
      <c r="C345" s="162" t="s">
        <v>177</v>
      </c>
      <c r="D345" s="33" t="s">
        <v>609</v>
      </c>
      <c r="E345" s="162" t="s">
        <v>315</v>
      </c>
      <c r="F345" s="169">
        <f>'пр.10,'!H142</f>
        <v>115</v>
      </c>
      <c r="G345" s="169"/>
    </row>
    <row r="346" spans="1:7" s="11" customFormat="1" ht="15.75" hidden="1">
      <c r="A346" s="155" t="s">
        <v>200</v>
      </c>
      <c r="B346" s="156" t="s">
        <v>182</v>
      </c>
      <c r="C346" s="156" t="s">
        <v>180</v>
      </c>
      <c r="D346" s="156"/>
      <c r="E346" s="156"/>
      <c r="F346" s="157">
        <f>F347</f>
        <v>0</v>
      </c>
      <c r="G346" s="157"/>
    </row>
    <row r="347" spans="1:7" ht="26.25" hidden="1">
      <c r="A347" s="158" t="s">
        <v>466</v>
      </c>
      <c r="B347" s="159" t="s">
        <v>182</v>
      </c>
      <c r="C347" s="159" t="s">
        <v>180</v>
      </c>
      <c r="D347" s="136" t="s">
        <v>405</v>
      </c>
      <c r="E347" s="159" t="s">
        <v>176</v>
      </c>
      <c r="F347" s="160"/>
      <c r="G347" s="160"/>
    </row>
    <row r="348" spans="1:7" ht="51.75" hidden="1">
      <c r="A348" s="43" t="s">
        <v>465</v>
      </c>
      <c r="B348" s="162" t="s">
        <v>182</v>
      </c>
      <c r="C348" s="162" t="s">
        <v>180</v>
      </c>
      <c r="D348" s="141" t="s">
        <v>415</v>
      </c>
      <c r="E348" s="162" t="s">
        <v>176</v>
      </c>
      <c r="F348" s="163"/>
      <c r="G348" s="163"/>
    </row>
    <row r="349" spans="1:7" ht="26.25" hidden="1">
      <c r="A349" s="164" t="s">
        <v>292</v>
      </c>
      <c r="B349" s="162" t="s">
        <v>182</v>
      </c>
      <c r="C349" s="162" t="s">
        <v>180</v>
      </c>
      <c r="D349" s="141" t="s">
        <v>416</v>
      </c>
      <c r="E349" s="162" t="s">
        <v>291</v>
      </c>
      <c r="F349" s="163"/>
      <c r="G349" s="163"/>
    </row>
    <row r="350" spans="1:7" ht="39" hidden="1">
      <c r="A350" s="164" t="s">
        <v>316</v>
      </c>
      <c r="B350" s="162" t="s">
        <v>182</v>
      </c>
      <c r="C350" s="162" t="s">
        <v>180</v>
      </c>
      <c r="D350" s="141" t="s">
        <v>416</v>
      </c>
      <c r="E350" s="162" t="s">
        <v>315</v>
      </c>
      <c r="F350" s="163"/>
      <c r="G350" s="163"/>
    </row>
    <row r="351" spans="1:7" s="11" customFormat="1" ht="26.25" hidden="1">
      <c r="A351" s="155" t="s">
        <v>201</v>
      </c>
      <c r="B351" s="156" t="s">
        <v>182</v>
      </c>
      <c r="C351" s="156" t="s">
        <v>183</v>
      </c>
      <c r="D351" s="156"/>
      <c r="E351" s="156"/>
      <c r="F351" s="157">
        <f>F352+F356+F359+F364</f>
        <v>0</v>
      </c>
      <c r="G351" s="157"/>
    </row>
    <row r="352" spans="1:7" ht="25.5" hidden="1">
      <c r="A352" s="29" t="s">
        <v>280</v>
      </c>
      <c r="B352" s="159" t="s">
        <v>182</v>
      </c>
      <c r="C352" s="159" t="s">
        <v>183</v>
      </c>
      <c r="D352" s="159" t="s">
        <v>274</v>
      </c>
      <c r="E352" s="159"/>
      <c r="F352" s="160">
        <f>F353</f>
        <v>0</v>
      </c>
      <c r="G352" s="160"/>
    </row>
    <row r="353" spans="1:7" ht="25.5" hidden="1">
      <c r="A353" s="36" t="s">
        <v>378</v>
      </c>
      <c r="B353" s="162" t="s">
        <v>182</v>
      </c>
      <c r="C353" s="162" t="s">
        <v>183</v>
      </c>
      <c r="D353" s="162" t="s">
        <v>390</v>
      </c>
      <c r="E353" s="162"/>
      <c r="F353" s="163"/>
      <c r="G353" s="163"/>
    </row>
    <row r="354" spans="1:7" ht="26.25" hidden="1">
      <c r="A354" s="164" t="s">
        <v>289</v>
      </c>
      <c r="B354" s="162" t="s">
        <v>182</v>
      </c>
      <c r="C354" s="162" t="s">
        <v>183</v>
      </c>
      <c r="D354" s="162" t="s">
        <v>390</v>
      </c>
      <c r="E354" s="162" t="s">
        <v>287</v>
      </c>
      <c r="F354" s="163"/>
      <c r="G354" s="163"/>
    </row>
    <row r="355" spans="1:7" ht="39" hidden="1">
      <c r="A355" s="164" t="s">
        <v>290</v>
      </c>
      <c r="B355" s="162" t="s">
        <v>182</v>
      </c>
      <c r="C355" s="162" t="s">
        <v>183</v>
      </c>
      <c r="D355" s="162" t="s">
        <v>390</v>
      </c>
      <c r="E355" s="162" t="s">
        <v>288</v>
      </c>
      <c r="F355" s="169"/>
      <c r="G355" s="169"/>
    </row>
    <row r="356" spans="1:7" ht="26.25" hidden="1">
      <c r="A356" s="158" t="s">
        <v>471</v>
      </c>
      <c r="B356" s="159" t="s">
        <v>182</v>
      </c>
      <c r="C356" s="159" t="s">
        <v>183</v>
      </c>
      <c r="D356" s="136" t="s">
        <v>403</v>
      </c>
      <c r="E356" s="159"/>
      <c r="F356" s="160"/>
      <c r="G356" s="160"/>
    </row>
    <row r="357" spans="1:7" ht="26.25" hidden="1">
      <c r="A357" s="164" t="s">
        <v>289</v>
      </c>
      <c r="B357" s="162" t="s">
        <v>182</v>
      </c>
      <c r="C357" s="162" t="s">
        <v>183</v>
      </c>
      <c r="D357" s="141" t="s">
        <v>419</v>
      </c>
      <c r="E357" s="162" t="s">
        <v>287</v>
      </c>
      <c r="F357" s="163"/>
      <c r="G357" s="163"/>
    </row>
    <row r="358" spans="1:7" ht="39" hidden="1">
      <c r="A358" s="164" t="s">
        <v>290</v>
      </c>
      <c r="B358" s="162" t="s">
        <v>182</v>
      </c>
      <c r="C358" s="162" t="s">
        <v>183</v>
      </c>
      <c r="D358" s="141" t="s">
        <v>419</v>
      </c>
      <c r="E358" s="162" t="s">
        <v>288</v>
      </c>
      <c r="F358" s="163"/>
      <c r="G358" s="163"/>
    </row>
    <row r="359" spans="1:7" ht="51.75" hidden="1">
      <c r="A359" s="43" t="s">
        <v>221</v>
      </c>
      <c r="B359" s="162" t="s">
        <v>182</v>
      </c>
      <c r="C359" s="162" t="s">
        <v>183</v>
      </c>
      <c r="D359" s="162" t="s">
        <v>388</v>
      </c>
      <c r="E359" s="162"/>
      <c r="F359" s="163"/>
      <c r="G359" s="163"/>
    </row>
    <row r="360" spans="1:7" ht="77.25" hidden="1">
      <c r="A360" s="43" t="s">
        <v>285</v>
      </c>
      <c r="B360" s="162" t="s">
        <v>182</v>
      </c>
      <c r="C360" s="162" t="s">
        <v>183</v>
      </c>
      <c r="D360" s="162" t="s">
        <v>278</v>
      </c>
      <c r="E360" s="162" t="s">
        <v>283</v>
      </c>
      <c r="F360" s="163"/>
      <c r="G360" s="163"/>
    </row>
    <row r="361" spans="1:7" ht="39" hidden="1">
      <c r="A361" s="43" t="s">
        <v>286</v>
      </c>
      <c r="B361" s="162" t="s">
        <v>182</v>
      </c>
      <c r="C361" s="162" t="s">
        <v>183</v>
      </c>
      <c r="D361" s="162" t="s">
        <v>278</v>
      </c>
      <c r="E361" s="162" t="s">
        <v>284</v>
      </c>
      <c r="F361" s="163"/>
      <c r="G361" s="163"/>
    </row>
    <row r="362" spans="1:7" ht="26.25" hidden="1">
      <c r="A362" s="43" t="s">
        <v>289</v>
      </c>
      <c r="B362" s="162" t="s">
        <v>182</v>
      </c>
      <c r="C362" s="162" t="s">
        <v>183</v>
      </c>
      <c r="D362" s="162" t="s">
        <v>278</v>
      </c>
      <c r="E362" s="162" t="s">
        <v>287</v>
      </c>
      <c r="F362" s="163"/>
      <c r="G362" s="163"/>
    </row>
    <row r="363" spans="1:7" ht="39" hidden="1">
      <c r="A363" s="43" t="s">
        <v>290</v>
      </c>
      <c r="B363" s="162" t="s">
        <v>182</v>
      </c>
      <c r="C363" s="162" t="s">
        <v>183</v>
      </c>
      <c r="D363" s="162" t="s">
        <v>278</v>
      </c>
      <c r="E363" s="162" t="s">
        <v>288</v>
      </c>
      <c r="F363" s="163"/>
      <c r="G363" s="163"/>
    </row>
    <row r="364" spans="1:7" ht="64.5" hidden="1">
      <c r="A364" s="43" t="s">
        <v>260</v>
      </c>
      <c r="B364" s="162" t="s">
        <v>182</v>
      </c>
      <c r="C364" s="162" t="s">
        <v>183</v>
      </c>
      <c r="D364" s="162" t="s">
        <v>388</v>
      </c>
      <c r="E364" s="162"/>
      <c r="F364" s="163"/>
      <c r="G364" s="163"/>
    </row>
    <row r="365" spans="1:7" ht="77.25" hidden="1">
      <c r="A365" s="43" t="s">
        <v>285</v>
      </c>
      <c r="B365" s="162" t="s">
        <v>182</v>
      </c>
      <c r="C365" s="162" t="s">
        <v>183</v>
      </c>
      <c r="D365" s="162" t="s">
        <v>278</v>
      </c>
      <c r="E365" s="162" t="s">
        <v>283</v>
      </c>
      <c r="F365" s="163"/>
      <c r="G365" s="163"/>
    </row>
    <row r="366" spans="1:7" ht="39" hidden="1">
      <c r="A366" s="43" t="s">
        <v>286</v>
      </c>
      <c r="B366" s="162" t="s">
        <v>182</v>
      </c>
      <c r="C366" s="162" t="s">
        <v>183</v>
      </c>
      <c r="D366" s="162" t="s">
        <v>278</v>
      </c>
      <c r="E366" s="162" t="s">
        <v>284</v>
      </c>
      <c r="F366" s="163"/>
      <c r="G366" s="163"/>
    </row>
    <row r="367" spans="1:7" ht="26.25" hidden="1">
      <c r="A367" s="43" t="s">
        <v>289</v>
      </c>
      <c r="B367" s="162" t="s">
        <v>182</v>
      </c>
      <c r="C367" s="162" t="s">
        <v>183</v>
      </c>
      <c r="D367" s="162" t="s">
        <v>278</v>
      </c>
      <c r="E367" s="162" t="s">
        <v>287</v>
      </c>
      <c r="F367" s="163"/>
      <c r="G367" s="163"/>
    </row>
    <row r="368" spans="1:7" ht="39" hidden="1">
      <c r="A368" s="43" t="s">
        <v>290</v>
      </c>
      <c r="B368" s="162" t="s">
        <v>182</v>
      </c>
      <c r="C368" s="162" t="s">
        <v>183</v>
      </c>
      <c r="D368" s="162" t="s">
        <v>278</v>
      </c>
      <c r="E368" s="162" t="s">
        <v>288</v>
      </c>
      <c r="F368" s="163"/>
      <c r="G368" s="163"/>
    </row>
    <row r="369" spans="1:7" s="11" customFormat="1" ht="15.75" hidden="1">
      <c r="A369" s="152" t="s">
        <v>458</v>
      </c>
      <c r="B369" s="153"/>
      <c r="C369" s="153"/>
      <c r="D369" s="153"/>
      <c r="E369" s="153"/>
      <c r="F369" s="154">
        <f aca="true" t="shared" si="7" ref="F369:G373">F370</f>
        <v>0</v>
      </c>
      <c r="G369" s="154"/>
    </row>
    <row r="370" spans="1:7" s="11" customFormat="1" ht="15.75" hidden="1">
      <c r="A370" s="155" t="s">
        <v>459</v>
      </c>
      <c r="B370" s="156" t="s">
        <v>185</v>
      </c>
      <c r="C370" s="156" t="s">
        <v>177</v>
      </c>
      <c r="D370" s="156"/>
      <c r="E370" s="156"/>
      <c r="F370" s="157">
        <f t="shared" si="7"/>
        <v>0</v>
      </c>
      <c r="G370" s="157"/>
    </row>
    <row r="371" spans="1:7" ht="25.5" hidden="1">
      <c r="A371" s="29" t="s">
        <v>280</v>
      </c>
      <c r="B371" s="159" t="s">
        <v>185</v>
      </c>
      <c r="C371" s="159" t="s">
        <v>177</v>
      </c>
      <c r="D371" s="159" t="s">
        <v>274</v>
      </c>
      <c r="E371" s="159"/>
      <c r="F371" s="160">
        <f t="shared" si="7"/>
        <v>0</v>
      </c>
      <c r="G371" s="160"/>
    </row>
    <row r="372" spans="1:7" ht="25.5" hidden="1">
      <c r="A372" s="36" t="s">
        <v>393</v>
      </c>
      <c r="B372" s="162" t="s">
        <v>185</v>
      </c>
      <c r="C372" s="162" t="s">
        <v>177</v>
      </c>
      <c r="D372" s="162" t="s">
        <v>389</v>
      </c>
      <c r="E372" s="162"/>
      <c r="F372" s="163">
        <f t="shared" si="7"/>
        <v>0</v>
      </c>
      <c r="G372" s="163"/>
    </row>
    <row r="373" spans="1:7" ht="26.25" hidden="1">
      <c r="A373" s="164" t="s">
        <v>289</v>
      </c>
      <c r="B373" s="162" t="s">
        <v>185</v>
      </c>
      <c r="C373" s="162" t="s">
        <v>177</v>
      </c>
      <c r="D373" s="162" t="s">
        <v>389</v>
      </c>
      <c r="E373" s="162" t="s">
        <v>287</v>
      </c>
      <c r="F373" s="163">
        <f t="shared" si="7"/>
        <v>0</v>
      </c>
      <c r="G373" s="163"/>
    </row>
    <row r="374" spans="1:7" ht="39" hidden="1">
      <c r="A374" s="164" t="s">
        <v>290</v>
      </c>
      <c r="B374" s="162" t="s">
        <v>185</v>
      </c>
      <c r="C374" s="162" t="s">
        <v>177</v>
      </c>
      <c r="D374" s="162" t="s">
        <v>389</v>
      </c>
      <c r="E374" s="162" t="s">
        <v>288</v>
      </c>
      <c r="F374" s="163">
        <v>0</v>
      </c>
      <c r="G374" s="163"/>
    </row>
    <row r="375" spans="1:7" s="11" customFormat="1" ht="15.75" hidden="1">
      <c r="A375" s="155" t="s">
        <v>239</v>
      </c>
      <c r="B375" s="156" t="s">
        <v>185</v>
      </c>
      <c r="C375" s="156" t="s">
        <v>178</v>
      </c>
      <c r="D375" s="156"/>
      <c r="E375" s="156"/>
      <c r="F375" s="157"/>
      <c r="G375" s="157"/>
    </row>
    <row r="376" spans="1:7" ht="25.5" hidden="1">
      <c r="A376" s="29" t="s">
        <v>280</v>
      </c>
      <c r="B376" s="159" t="s">
        <v>185</v>
      </c>
      <c r="C376" s="159" t="s">
        <v>178</v>
      </c>
      <c r="D376" s="159" t="s">
        <v>274</v>
      </c>
      <c r="E376" s="159"/>
      <c r="F376" s="160"/>
      <c r="G376" s="160"/>
    </row>
    <row r="377" spans="1:7" ht="25.5" hidden="1">
      <c r="A377" s="36" t="s">
        <v>381</v>
      </c>
      <c r="B377" s="162" t="s">
        <v>185</v>
      </c>
      <c r="C377" s="162" t="s">
        <v>178</v>
      </c>
      <c r="D377" s="162" t="s">
        <v>418</v>
      </c>
      <c r="E377" s="162"/>
      <c r="F377" s="163"/>
      <c r="G377" s="163"/>
    </row>
    <row r="378" spans="1:7" ht="39" hidden="1">
      <c r="A378" s="164" t="s">
        <v>299</v>
      </c>
      <c r="B378" s="162" t="s">
        <v>185</v>
      </c>
      <c r="C378" s="162" t="s">
        <v>178</v>
      </c>
      <c r="D378" s="162" t="s">
        <v>418</v>
      </c>
      <c r="E378" s="162" t="s">
        <v>296</v>
      </c>
      <c r="F378" s="163"/>
      <c r="G378" s="163"/>
    </row>
    <row r="379" spans="1:7" ht="15.75" hidden="1">
      <c r="A379" s="164" t="s">
        <v>300</v>
      </c>
      <c r="B379" s="162" t="s">
        <v>185</v>
      </c>
      <c r="C379" s="162" t="s">
        <v>178</v>
      </c>
      <c r="D379" s="162" t="s">
        <v>418</v>
      </c>
      <c r="E379" s="162" t="s">
        <v>297</v>
      </c>
      <c r="F379" s="163"/>
      <c r="G379" s="163"/>
    </row>
    <row r="380" spans="1:7" ht="26.25" hidden="1">
      <c r="A380" s="43" t="s">
        <v>468</v>
      </c>
      <c r="B380" s="162" t="s">
        <v>185</v>
      </c>
      <c r="C380" s="162" t="s">
        <v>178</v>
      </c>
      <c r="D380" s="162" t="s">
        <v>388</v>
      </c>
      <c r="E380" s="162" t="s">
        <v>176</v>
      </c>
      <c r="F380" s="163"/>
      <c r="G380" s="163"/>
    </row>
    <row r="381" spans="1:7" ht="39" hidden="1">
      <c r="A381" s="43" t="s">
        <v>299</v>
      </c>
      <c r="B381" s="162" t="s">
        <v>185</v>
      </c>
      <c r="C381" s="162" t="s">
        <v>178</v>
      </c>
      <c r="D381" s="162" t="s">
        <v>278</v>
      </c>
      <c r="E381" s="162" t="s">
        <v>296</v>
      </c>
      <c r="F381" s="163"/>
      <c r="G381" s="163"/>
    </row>
    <row r="382" spans="1:7" ht="15.75" hidden="1">
      <c r="A382" s="43" t="s">
        <v>300</v>
      </c>
      <c r="B382" s="162" t="s">
        <v>185</v>
      </c>
      <c r="C382" s="162" t="s">
        <v>178</v>
      </c>
      <c r="D382" s="162" t="s">
        <v>278</v>
      </c>
      <c r="E382" s="162" t="s">
        <v>297</v>
      </c>
      <c r="F382" s="163"/>
      <c r="G382" s="163"/>
    </row>
    <row r="383" spans="1:7" s="11" customFormat="1" ht="26.25" hidden="1">
      <c r="A383" s="152" t="s">
        <v>460</v>
      </c>
      <c r="B383" s="153" t="s">
        <v>184</v>
      </c>
      <c r="C383" s="153"/>
      <c r="D383" s="193"/>
      <c r="E383" s="153"/>
      <c r="F383" s="154">
        <f>F384</f>
        <v>0</v>
      </c>
      <c r="G383" s="154"/>
    </row>
    <row r="384" spans="1:7" s="11" customFormat="1" ht="15.75" hidden="1">
      <c r="A384" s="155" t="s">
        <v>227</v>
      </c>
      <c r="B384" s="156" t="s">
        <v>184</v>
      </c>
      <c r="C384" s="156" t="s">
        <v>178</v>
      </c>
      <c r="D384" s="156"/>
      <c r="E384" s="156"/>
      <c r="F384" s="157">
        <f>F385</f>
        <v>0</v>
      </c>
      <c r="G384" s="157"/>
    </row>
    <row r="385" spans="1:7" ht="51.75" hidden="1">
      <c r="A385" s="158" t="s">
        <v>380</v>
      </c>
      <c r="B385" s="159" t="s">
        <v>184</v>
      </c>
      <c r="C385" s="159" t="s">
        <v>178</v>
      </c>
      <c r="D385" s="136" t="s">
        <v>406</v>
      </c>
      <c r="E385" s="159"/>
      <c r="F385" s="160"/>
      <c r="G385" s="160"/>
    </row>
    <row r="386" spans="1:7" ht="39" hidden="1">
      <c r="A386" s="164" t="s">
        <v>299</v>
      </c>
      <c r="B386" s="162" t="s">
        <v>184</v>
      </c>
      <c r="C386" s="162" t="s">
        <v>178</v>
      </c>
      <c r="D386" s="141" t="s">
        <v>420</v>
      </c>
      <c r="E386" s="162" t="s">
        <v>296</v>
      </c>
      <c r="F386" s="163"/>
      <c r="G386" s="163"/>
    </row>
    <row r="387" spans="1:7" ht="15.75" hidden="1">
      <c r="A387" s="164" t="s">
        <v>318</v>
      </c>
      <c r="B387" s="162" t="s">
        <v>184</v>
      </c>
      <c r="C387" s="162" t="s">
        <v>178</v>
      </c>
      <c r="D387" s="141" t="s">
        <v>420</v>
      </c>
      <c r="E387" s="162" t="s">
        <v>317</v>
      </c>
      <c r="F387" s="163"/>
      <c r="G387" s="163"/>
    </row>
    <row r="388" spans="1:7" ht="77.25" hidden="1">
      <c r="A388" s="164" t="s">
        <v>319</v>
      </c>
      <c r="B388" s="162" t="s">
        <v>184</v>
      </c>
      <c r="C388" s="162" t="s">
        <v>178</v>
      </c>
      <c r="D388" s="141" t="s">
        <v>420</v>
      </c>
      <c r="E388" s="162" t="s">
        <v>263</v>
      </c>
      <c r="F388" s="163"/>
      <c r="G388" s="163"/>
    </row>
    <row r="389" spans="1:7" s="11" customFormat="1" ht="64.5" hidden="1">
      <c r="A389" s="152" t="s">
        <v>461</v>
      </c>
      <c r="B389" s="153" t="s">
        <v>191</v>
      </c>
      <c r="C389" s="153"/>
      <c r="D389" s="153"/>
      <c r="E389" s="153"/>
      <c r="F389" s="154"/>
      <c r="G389" s="154"/>
    </row>
    <row r="390" spans="1:7" s="11" customFormat="1" ht="51.75" hidden="1">
      <c r="A390" s="155" t="s">
        <v>462</v>
      </c>
      <c r="B390" s="156" t="s">
        <v>191</v>
      </c>
      <c r="C390" s="156" t="s">
        <v>177</v>
      </c>
      <c r="D390" s="156"/>
      <c r="E390" s="156"/>
      <c r="F390" s="157"/>
      <c r="G390" s="157"/>
    </row>
    <row r="391" spans="1:7" ht="39" hidden="1">
      <c r="A391" s="43" t="s">
        <v>244</v>
      </c>
      <c r="B391" s="162" t="s">
        <v>191</v>
      </c>
      <c r="C391" s="162" t="s">
        <v>177</v>
      </c>
      <c r="D391" s="162" t="s">
        <v>388</v>
      </c>
      <c r="E391" s="162"/>
      <c r="F391" s="163"/>
      <c r="G391" s="163"/>
    </row>
    <row r="392" spans="1:7" ht="15.75" hidden="1">
      <c r="A392" s="43" t="s">
        <v>235</v>
      </c>
      <c r="B392" s="162" t="s">
        <v>191</v>
      </c>
      <c r="C392" s="162" t="s">
        <v>177</v>
      </c>
      <c r="D392" s="162" t="s">
        <v>278</v>
      </c>
      <c r="E392" s="162" t="s">
        <v>190</v>
      </c>
      <c r="F392" s="163"/>
      <c r="G392" s="163"/>
    </row>
    <row r="393" spans="1:7" ht="15.75" hidden="1">
      <c r="A393" s="43" t="s">
        <v>293</v>
      </c>
      <c r="B393" s="162" t="s">
        <v>191</v>
      </c>
      <c r="C393" s="162" t="s">
        <v>177</v>
      </c>
      <c r="D393" s="162" t="s">
        <v>278</v>
      </c>
      <c r="E393" s="162" t="s">
        <v>224</v>
      </c>
      <c r="F393" s="169"/>
      <c r="G393" s="169"/>
    </row>
    <row r="394" spans="1:7" ht="26.25" hidden="1">
      <c r="A394" s="167" t="s">
        <v>331</v>
      </c>
      <c r="B394" s="159" t="s">
        <v>191</v>
      </c>
      <c r="C394" s="159" t="s">
        <v>177</v>
      </c>
      <c r="D394" s="136" t="s">
        <v>330</v>
      </c>
      <c r="E394" s="194"/>
      <c r="F394" s="160"/>
      <c r="G394" s="160"/>
    </row>
    <row r="395" spans="1:7" ht="15.75" hidden="1">
      <c r="A395" s="158" t="s">
        <v>332</v>
      </c>
      <c r="B395" s="159" t="s">
        <v>191</v>
      </c>
      <c r="C395" s="159" t="s">
        <v>177</v>
      </c>
      <c r="D395" s="136" t="s">
        <v>329</v>
      </c>
      <c r="E395" s="194"/>
      <c r="F395" s="160"/>
      <c r="G395" s="160"/>
    </row>
    <row r="396" spans="1:7" ht="39" hidden="1">
      <c r="A396" s="43" t="s">
        <v>279</v>
      </c>
      <c r="B396" s="162" t="s">
        <v>191</v>
      </c>
      <c r="C396" s="162" t="s">
        <v>177</v>
      </c>
      <c r="D396" s="195" t="s">
        <v>333</v>
      </c>
      <c r="E396" s="162"/>
      <c r="F396" s="163"/>
      <c r="G396" s="163"/>
    </row>
    <row r="397" spans="1:7" ht="15.75" hidden="1">
      <c r="A397" s="164" t="s">
        <v>235</v>
      </c>
      <c r="B397" s="162" t="s">
        <v>191</v>
      </c>
      <c r="C397" s="162" t="s">
        <v>177</v>
      </c>
      <c r="D397" s="195" t="s">
        <v>333</v>
      </c>
      <c r="E397" s="162" t="s">
        <v>190</v>
      </c>
      <c r="F397" s="163"/>
      <c r="G397" s="163"/>
    </row>
    <row r="398" spans="1:7" ht="15.75" hidden="1">
      <c r="A398" s="164" t="s">
        <v>293</v>
      </c>
      <c r="B398" s="162" t="s">
        <v>191</v>
      </c>
      <c r="C398" s="162" t="s">
        <v>177</v>
      </c>
      <c r="D398" s="195" t="s">
        <v>333</v>
      </c>
      <c r="E398" s="162" t="s">
        <v>224</v>
      </c>
      <c r="F398" s="169"/>
      <c r="G398" s="169"/>
    </row>
    <row r="399" spans="1:7" s="11" customFormat="1" ht="26.25" hidden="1">
      <c r="A399" s="155" t="s">
        <v>463</v>
      </c>
      <c r="B399" s="156" t="s">
        <v>191</v>
      </c>
      <c r="C399" s="156" t="s">
        <v>180</v>
      </c>
      <c r="D399" s="196"/>
      <c r="E399" s="156"/>
      <c r="F399" s="157"/>
      <c r="G399" s="157"/>
    </row>
    <row r="400" spans="1:7" ht="26.25" hidden="1">
      <c r="A400" s="167" t="s">
        <v>331</v>
      </c>
      <c r="B400" s="159" t="s">
        <v>191</v>
      </c>
      <c r="C400" s="159" t="s">
        <v>180</v>
      </c>
      <c r="D400" s="136" t="s">
        <v>330</v>
      </c>
      <c r="E400" s="159"/>
      <c r="F400" s="185"/>
      <c r="G400" s="185"/>
    </row>
    <row r="401" spans="1:7" ht="26.25" hidden="1">
      <c r="A401" s="158" t="s">
        <v>237</v>
      </c>
      <c r="B401" s="159" t="s">
        <v>191</v>
      </c>
      <c r="C401" s="159" t="s">
        <v>180</v>
      </c>
      <c r="D401" s="136" t="s">
        <v>334</v>
      </c>
      <c r="E401" s="159"/>
      <c r="F401" s="160"/>
      <c r="G401" s="160"/>
    </row>
    <row r="402" spans="1:7" ht="15.75" hidden="1">
      <c r="A402" s="43" t="s">
        <v>282</v>
      </c>
      <c r="B402" s="162" t="s">
        <v>191</v>
      </c>
      <c r="C402" s="162" t="s">
        <v>180</v>
      </c>
      <c r="D402" s="141" t="s">
        <v>335</v>
      </c>
      <c r="E402" s="162"/>
      <c r="F402" s="163"/>
      <c r="G402" s="163"/>
    </row>
    <row r="403" spans="1:7" ht="15.75" hidden="1">
      <c r="A403" s="164" t="s">
        <v>235</v>
      </c>
      <c r="B403" s="162" t="s">
        <v>191</v>
      </c>
      <c r="C403" s="162" t="s">
        <v>180</v>
      </c>
      <c r="D403" s="141" t="s">
        <v>335</v>
      </c>
      <c r="E403" s="162" t="s">
        <v>190</v>
      </c>
      <c r="F403" s="163"/>
      <c r="G403" s="163"/>
    </row>
    <row r="404" spans="1:7" ht="15.75" hidden="1">
      <c r="A404" s="43" t="s">
        <v>250</v>
      </c>
      <c r="B404" s="162" t="s">
        <v>191</v>
      </c>
      <c r="C404" s="162" t="s">
        <v>180</v>
      </c>
      <c r="D404" s="141" t="s">
        <v>335</v>
      </c>
      <c r="E404" s="162" t="s">
        <v>270</v>
      </c>
      <c r="F404" s="169"/>
      <c r="G404" s="169"/>
    </row>
    <row r="405" spans="1:7" ht="26.25" hidden="1">
      <c r="A405" s="43" t="s">
        <v>281</v>
      </c>
      <c r="B405" s="162" t="s">
        <v>191</v>
      </c>
      <c r="C405" s="162" t="s">
        <v>180</v>
      </c>
      <c r="D405" s="141" t="s">
        <v>336</v>
      </c>
      <c r="E405" s="162"/>
      <c r="F405" s="163"/>
      <c r="G405" s="163"/>
    </row>
    <row r="406" spans="1:7" ht="15.75" hidden="1">
      <c r="A406" s="164" t="s">
        <v>235</v>
      </c>
      <c r="B406" s="162" t="s">
        <v>191</v>
      </c>
      <c r="C406" s="162" t="s">
        <v>180</v>
      </c>
      <c r="D406" s="141" t="s">
        <v>336</v>
      </c>
      <c r="E406" s="162" t="s">
        <v>190</v>
      </c>
      <c r="F406" s="163"/>
      <c r="G406" s="163"/>
    </row>
    <row r="407" spans="1:7" ht="15.75" hidden="1">
      <c r="A407" s="43" t="s">
        <v>246</v>
      </c>
      <c r="B407" s="162" t="s">
        <v>191</v>
      </c>
      <c r="C407" s="162" t="s">
        <v>180</v>
      </c>
      <c r="D407" s="141" t="s">
        <v>336</v>
      </c>
      <c r="E407" s="162" t="s">
        <v>270</v>
      </c>
      <c r="F407" s="169"/>
      <c r="G407" s="169"/>
    </row>
    <row r="408" spans="1:7" ht="39" hidden="1">
      <c r="A408" s="167" t="s">
        <v>470</v>
      </c>
      <c r="B408" s="159" t="s">
        <v>191</v>
      </c>
      <c r="C408" s="159" t="s">
        <v>180</v>
      </c>
      <c r="D408" s="159" t="s">
        <v>371</v>
      </c>
      <c r="E408" s="159"/>
      <c r="F408" s="160"/>
      <c r="G408" s="160"/>
    </row>
    <row r="409" spans="1:7" ht="15.75" hidden="1">
      <c r="A409" s="164" t="s">
        <v>235</v>
      </c>
      <c r="B409" s="162" t="s">
        <v>191</v>
      </c>
      <c r="C409" s="162" t="s">
        <v>180</v>
      </c>
      <c r="D409" s="162" t="s">
        <v>412</v>
      </c>
      <c r="E409" s="162" t="s">
        <v>190</v>
      </c>
      <c r="F409" s="163"/>
      <c r="G409" s="163"/>
    </row>
    <row r="410" spans="1:7" ht="15.75" hidden="1">
      <c r="A410" s="43" t="s">
        <v>250</v>
      </c>
      <c r="B410" s="162" t="s">
        <v>191</v>
      </c>
      <c r="C410" s="162" t="s">
        <v>180</v>
      </c>
      <c r="D410" s="162" t="s">
        <v>412</v>
      </c>
      <c r="E410" s="162" t="s">
        <v>270</v>
      </c>
      <c r="F410" s="169"/>
      <c r="G410" s="169"/>
    </row>
    <row r="411" spans="1:7" ht="15.75">
      <c r="A411" s="197" t="s">
        <v>189</v>
      </c>
      <c r="B411" s="198"/>
      <c r="C411" s="198"/>
      <c r="D411" s="198"/>
      <c r="E411" s="198"/>
      <c r="F411" s="154">
        <f>F340+F297+F201+F125+F118+F11</f>
        <v>4950.772019999999</v>
      </c>
      <c r="G411" s="154"/>
    </row>
    <row r="412" spans="1:7" ht="15.75">
      <c r="A412" s="149"/>
      <c r="B412" s="6"/>
      <c r="C412" s="6"/>
      <c r="D412" s="6"/>
      <c r="E412" s="6"/>
      <c r="F412" s="77"/>
      <c r="G412" s="6"/>
    </row>
    <row r="413" spans="1:7" ht="15.75">
      <c r="A413" s="149"/>
      <c r="B413" s="6"/>
      <c r="C413" s="6"/>
      <c r="D413" s="6"/>
      <c r="E413" s="6"/>
      <c r="F413" s="6"/>
      <c r="G413" s="6"/>
    </row>
    <row r="414" spans="1:7" ht="15.75">
      <c r="A414" s="149"/>
      <c r="B414" s="6"/>
      <c r="C414" s="6"/>
      <c r="D414" s="6"/>
      <c r="E414" s="6"/>
      <c r="F414" s="6"/>
      <c r="G414" s="6"/>
    </row>
    <row r="415" spans="1:7" ht="15.75">
      <c r="A415" s="149"/>
      <c r="B415" s="6"/>
      <c r="C415" s="6"/>
      <c r="D415" s="6"/>
      <c r="E415" s="6"/>
      <c r="F415" s="6"/>
      <c r="G415" s="6"/>
    </row>
    <row r="416" spans="1:7" ht="15.75">
      <c r="A416" s="149"/>
      <c r="B416" s="6"/>
      <c r="C416" s="6"/>
      <c r="D416" s="6"/>
      <c r="E416" s="6"/>
      <c r="F416" s="6"/>
      <c r="G416" s="6"/>
    </row>
    <row r="417" spans="1:7" ht="15.75">
      <c r="A417" s="149"/>
      <c r="B417" s="6"/>
      <c r="C417" s="6"/>
      <c r="D417" s="6"/>
      <c r="E417" s="6"/>
      <c r="F417" s="6"/>
      <c r="G417" s="6"/>
    </row>
    <row r="418" spans="1:7" ht="15.75">
      <c r="A418" s="149"/>
      <c r="B418" s="6"/>
      <c r="C418" s="6"/>
      <c r="D418" s="6"/>
      <c r="E418" s="6"/>
      <c r="F418" s="6"/>
      <c r="G418" s="6"/>
    </row>
    <row r="419" spans="1:7" ht="15.75">
      <c r="A419" s="149"/>
      <c r="B419" s="6"/>
      <c r="C419" s="6"/>
      <c r="D419" s="6"/>
      <c r="E419" s="6"/>
      <c r="F419" s="6"/>
      <c r="G419" s="6"/>
    </row>
    <row r="420" spans="1:7" ht="15.75">
      <c r="A420" s="149"/>
      <c r="B420" s="6"/>
      <c r="C420" s="6"/>
      <c r="D420" s="6"/>
      <c r="E420" s="6"/>
      <c r="F420" s="6"/>
      <c r="G420" s="6"/>
    </row>
    <row r="421" spans="1:7" ht="15.75">
      <c r="A421" s="149"/>
      <c r="B421" s="6"/>
      <c r="C421" s="6"/>
      <c r="D421" s="6"/>
      <c r="E421" s="6"/>
      <c r="F421" s="6"/>
      <c r="G421" s="6"/>
    </row>
    <row r="422" spans="1:7" ht="15.75">
      <c r="A422" s="149"/>
      <c r="B422" s="6"/>
      <c r="C422" s="6"/>
      <c r="D422" s="6"/>
      <c r="E422" s="6"/>
      <c r="F422" s="6"/>
      <c r="G422" s="6"/>
    </row>
    <row r="423" spans="1:7" ht="15.75">
      <c r="A423" s="149"/>
      <c r="B423" s="6"/>
      <c r="C423" s="6"/>
      <c r="D423" s="6"/>
      <c r="E423" s="6"/>
      <c r="F423" s="6"/>
      <c r="G423" s="6"/>
    </row>
    <row r="424" spans="1:7" ht="15.75">
      <c r="A424" s="149"/>
      <c r="B424" s="6"/>
      <c r="C424" s="6"/>
      <c r="D424" s="6"/>
      <c r="E424" s="6"/>
      <c r="F424" s="6"/>
      <c r="G424" s="6"/>
    </row>
    <row r="425" spans="1:7" ht="15.75">
      <c r="A425" s="149"/>
      <c r="B425" s="6"/>
      <c r="C425" s="6"/>
      <c r="D425" s="6"/>
      <c r="E425" s="6"/>
      <c r="F425" s="6"/>
      <c r="G425" s="6"/>
    </row>
    <row r="426" spans="1:7" ht="15.75">
      <c r="A426" s="149"/>
      <c r="B426" s="6"/>
      <c r="C426" s="6"/>
      <c r="D426" s="6"/>
      <c r="E426" s="6"/>
      <c r="F426" s="6"/>
      <c r="G426" s="6"/>
    </row>
    <row r="427" spans="1:7" ht="15.75">
      <c r="A427" s="149"/>
      <c r="B427" s="6"/>
      <c r="C427" s="6"/>
      <c r="D427" s="6"/>
      <c r="E427" s="6"/>
      <c r="F427" s="6"/>
      <c r="G427" s="6"/>
    </row>
    <row r="428" spans="1:7" ht="15.75">
      <c r="A428" s="149"/>
      <c r="B428" s="6"/>
      <c r="C428" s="6"/>
      <c r="D428" s="6"/>
      <c r="E428" s="6"/>
      <c r="F428" s="6"/>
      <c r="G428" s="6"/>
    </row>
    <row r="429" spans="1:7" ht="15.75">
      <c r="A429" s="149"/>
      <c r="B429" s="6"/>
      <c r="C429" s="6"/>
      <c r="D429" s="6"/>
      <c r="E429" s="6"/>
      <c r="F429" s="6"/>
      <c r="G429" s="6"/>
    </row>
    <row r="430" spans="1:7" ht="15.75">
      <c r="A430" s="149"/>
      <c r="B430" s="6"/>
      <c r="C430" s="6"/>
      <c r="D430" s="6"/>
      <c r="E430" s="6"/>
      <c r="F430" s="6"/>
      <c r="G430" s="6"/>
    </row>
    <row r="431" spans="1:7" ht="15.75">
      <c r="A431" s="149"/>
      <c r="B431" s="6"/>
      <c r="C431" s="6"/>
      <c r="D431" s="6"/>
      <c r="E431" s="6"/>
      <c r="F431" s="6"/>
      <c r="G431" s="6"/>
    </row>
    <row r="432" spans="1:7" ht="15.75">
      <c r="A432" s="149"/>
      <c r="B432" s="6"/>
      <c r="C432" s="6"/>
      <c r="D432" s="6"/>
      <c r="E432" s="6"/>
      <c r="F432" s="6"/>
      <c r="G432" s="6"/>
    </row>
    <row r="433" spans="1:7" ht="15.75">
      <c r="A433" s="149"/>
      <c r="B433" s="6"/>
      <c r="C433" s="6"/>
      <c r="D433" s="6"/>
      <c r="E433" s="6"/>
      <c r="F433" s="6"/>
      <c r="G433" s="6"/>
    </row>
    <row r="434" spans="1:7" ht="15.75">
      <c r="A434" s="149"/>
      <c r="B434" s="6"/>
      <c r="C434" s="6"/>
      <c r="D434" s="6"/>
      <c r="E434" s="6"/>
      <c r="F434" s="6"/>
      <c r="G434" s="6"/>
    </row>
    <row r="435" spans="1:7" ht="15.75">
      <c r="A435" s="149"/>
      <c r="B435" s="6"/>
      <c r="C435" s="6"/>
      <c r="D435" s="6"/>
      <c r="E435" s="6"/>
      <c r="F435" s="6"/>
      <c r="G435" s="6"/>
    </row>
    <row r="436" spans="1:7" ht="15.75">
      <c r="A436" s="149"/>
      <c r="B436" s="6"/>
      <c r="C436" s="6"/>
      <c r="D436" s="6"/>
      <c r="E436" s="6"/>
      <c r="F436" s="6"/>
      <c r="G436" s="6"/>
    </row>
    <row r="437" spans="1:7" ht="15.75">
      <c r="A437" s="149"/>
      <c r="B437" s="6"/>
      <c r="C437" s="6"/>
      <c r="D437" s="6"/>
      <c r="E437" s="6"/>
      <c r="F437" s="6"/>
      <c r="G437" s="6"/>
    </row>
    <row r="438" spans="1:7" ht="15.75">
      <c r="A438" s="149"/>
      <c r="B438" s="6"/>
      <c r="C438" s="6"/>
      <c r="D438" s="6"/>
      <c r="E438" s="6"/>
      <c r="F438" s="6"/>
      <c r="G438" s="6"/>
    </row>
    <row r="439" spans="1:7" ht="15.75">
      <c r="A439" s="149"/>
      <c r="B439" s="6"/>
      <c r="C439" s="6"/>
      <c r="D439" s="6"/>
      <c r="E439" s="6"/>
      <c r="F439" s="6"/>
      <c r="G439" s="6"/>
    </row>
    <row r="440" spans="1:7" ht="15.75">
      <c r="A440" s="149"/>
      <c r="B440" s="6"/>
      <c r="C440" s="6"/>
      <c r="D440" s="6"/>
      <c r="E440" s="6"/>
      <c r="F440" s="6"/>
      <c r="G440" s="6"/>
    </row>
    <row r="441" spans="1:7" ht="15.75">
      <c r="A441" s="149"/>
      <c r="B441" s="6"/>
      <c r="C441" s="6"/>
      <c r="D441" s="6"/>
      <c r="E441" s="6"/>
      <c r="F441" s="6"/>
      <c r="G441" s="6"/>
    </row>
  </sheetData>
  <sheetProtection/>
  <mergeCells count="2">
    <mergeCell ref="A7:F7"/>
    <mergeCell ref="A8:F8"/>
  </mergeCells>
  <printOptions/>
  <pageMargins left="0.49" right="0.33" top="0.42" bottom="0.4" header="0.31496062992125984" footer="0.31496062992125984"/>
  <pageSetup horizontalDpi="600" verticalDpi="600" orientation="portrait" paperSize="9" scale="92" r:id="rId1"/>
  <colBreaks count="1" manualBreakCount="1">
    <brk id="7" max="41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69"/>
  <sheetViews>
    <sheetView view="pageBreakPreview" zoomScale="98" zoomScaleSheetLayoutView="98" zoomScalePageLayoutView="0" workbookViewId="0" topLeftCell="B10">
      <selection activeCell="I9" sqref="I9:K160"/>
    </sheetView>
  </sheetViews>
  <sheetFormatPr defaultColWidth="9.00390625" defaultRowHeight="12.75"/>
  <cols>
    <col min="1" max="1" width="5.00390625" style="6" customWidth="1"/>
    <col min="2" max="2" width="28.25390625" style="6" customWidth="1"/>
    <col min="3" max="3" width="7.875" style="6" customWidth="1"/>
    <col min="4" max="4" width="7.00390625" style="6" customWidth="1"/>
    <col min="5" max="5" width="6.375" style="6" customWidth="1"/>
    <col min="6" max="6" width="14.875" style="6" customWidth="1"/>
    <col min="7" max="7" width="10.25390625" style="6" customWidth="1"/>
    <col min="8" max="8" width="11.375" style="6" customWidth="1"/>
    <col min="9" max="9" width="12.375" style="77" customWidth="1"/>
    <col min="10" max="10" width="12.875" style="6" customWidth="1"/>
    <col min="11" max="11" width="21.625" style="131" customWidth="1"/>
    <col min="12" max="13" width="9.125" style="6" customWidth="1"/>
    <col min="14" max="14" width="11.00390625" style="6" bestFit="1" customWidth="1"/>
    <col min="15" max="16384" width="9.125" style="6" customWidth="1"/>
  </cols>
  <sheetData>
    <row r="1" spans="1:11" ht="12.75" customHeight="1">
      <c r="A1" s="199"/>
      <c r="B1" s="199"/>
      <c r="C1" s="199"/>
      <c r="D1" s="199"/>
      <c r="E1" s="199"/>
      <c r="F1" s="199"/>
      <c r="G1" s="199"/>
      <c r="H1" s="200" t="s">
        <v>478</v>
      </c>
      <c r="I1" s="201"/>
      <c r="J1" s="199"/>
      <c r="K1" s="202"/>
    </row>
    <row r="2" spans="1:11" ht="12.75">
      <c r="A2" s="199"/>
      <c r="B2" s="199"/>
      <c r="C2" s="199" t="s">
        <v>622</v>
      </c>
      <c r="D2" s="199"/>
      <c r="E2" s="199"/>
      <c r="F2" s="199"/>
      <c r="G2" s="199"/>
      <c r="H2" s="200"/>
      <c r="I2" s="201"/>
      <c r="J2" s="199"/>
      <c r="K2" s="202"/>
    </row>
    <row r="3" spans="1:11" ht="12.75" customHeight="1">
      <c r="A3" s="199"/>
      <c r="B3" s="199"/>
      <c r="C3" s="199"/>
      <c r="D3" s="199"/>
      <c r="E3" s="199"/>
      <c r="F3" s="199"/>
      <c r="G3" s="199"/>
      <c r="H3" s="200" t="s">
        <v>487</v>
      </c>
      <c r="I3" s="201"/>
      <c r="J3" s="199"/>
      <c r="K3" s="202"/>
    </row>
    <row r="4" spans="1:11" ht="12.75">
      <c r="A4" s="199"/>
      <c r="B4" s="199"/>
      <c r="C4" s="199"/>
      <c r="D4" s="199"/>
      <c r="E4" s="199"/>
      <c r="F4" s="199"/>
      <c r="G4" s="199"/>
      <c r="H4" s="200" t="s">
        <v>514</v>
      </c>
      <c r="I4" s="201"/>
      <c r="J4" s="199"/>
      <c r="K4" s="202"/>
    </row>
    <row r="5" spans="1:11" ht="12.75" customHeight="1">
      <c r="A5" s="199"/>
      <c r="B5" s="203"/>
      <c r="C5" s="199"/>
      <c r="D5" s="199"/>
      <c r="E5" s="199"/>
      <c r="F5" s="199"/>
      <c r="G5" s="199" t="s">
        <v>623</v>
      </c>
      <c r="H5" s="200"/>
      <c r="I5" s="201"/>
      <c r="J5" s="199"/>
      <c r="K5" s="202"/>
    </row>
    <row r="6" spans="1:11" ht="12.75" customHeight="1">
      <c r="A6" s="204"/>
      <c r="B6" s="204"/>
      <c r="C6" s="204"/>
      <c r="D6" s="204"/>
      <c r="E6" s="204"/>
      <c r="F6" s="204"/>
      <c r="G6" s="204"/>
      <c r="H6" s="204"/>
      <c r="I6" s="201"/>
      <c r="J6" s="199"/>
      <c r="K6" s="202"/>
    </row>
    <row r="7" spans="1:11" ht="21.75" customHeight="1">
      <c r="A7" s="262" t="s">
        <v>600</v>
      </c>
      <c r="B7" s="262"/>
      <c r="C7" s="262"/>
      <c r="D7" s="262"/>
      <c r="E7" s="262"/>
      <c r="F7" s="262"/>
      <c r="G7" s="262"/>
      <c r="H7" s="262"/>
      <c r="I7" s="201"/>
      <c r="J7" s="199"/>
      <c r="K7" s="202"/>
    </row>
    <row r="8" spans="1:11" ht="12.75" customHeight="1">
      <c r="A8" s="199"/>
      <c r="B8" s="205"/>
      <c r="C8" s="206"/>
      <c r="D8" s="199"/>
      <c r="E8" s="199"/>
      <c r="F8" s="199"/>
      <c r="G8" s="199"/>
      <c r="H8" s="199"/>
      <c r="I8" s="201"/>
      <c r="J8" s="199"/>
      <c r="K8" s="207"/>
    </row>
    <row r="9" spans="1:14" ht="12.75">
      <c r="A9" s="290" t="s">
        <v>433</v>
      </c>
      <c r="B9" s="290" t="s">
        <v>655</v>
      </c>
      <c r="C9" s="287" t="s">
        <v>485</v>
      </c>
      <c r="D9" s="287" t="s">
        <v>171</v>
      </c>
      <c r="E9" s="287" t="s">
        <v>172</v>
      </c>
      <c r="F9" s="287" t="s">
        <v>173</v>
      </c>
      <c r="G9" s="287" t="s">
        <v>174</v>
      </c>
      <c r="H9" s="288" t="s">
        <v>175</v>
      </c>
      <c r="I9" s="259"/>
      <c r="J9" s="209"/>
      <c r="K9" s="210"/>
      <c r="N9" s="284"/>
    </row>
    <row r="10" spans="1:14" ht="12.75">
      <c r="A10" s="290"/>
      <c r="B10" s="290"/>
      <c r="C10" s="287"/>
      <c r="D10" s="287"/>
      <c r="E10" s="287"/>
      <c r="F10" s="287"/>
      <c r="G10" s="287"/>
      <c r="H10" s="289"/>
      <c r="I10" s="259"/>
      <c r="J10" s="211"/>
      <c r="K10" s="208"/>
      <c r="N10" s="284"/>
    </row>
    <row r="11" spans="1:14" ht="24">
      <c r="A11" s="285">
        <v>1</v>
      </c>
      <c r="B11" s="212" t="s">
        <v>398</v>
      </c>
      <c r="C11" s="213" t="s">
        <v>82</v>
      </c>
      <c r="D11" s="208"/>
      <c r="E11" s="208"/>
      <c r="F11" s="208"/>
      <c r="G11" s="213"/>
      <c r="H11" s="214"/>
      <c r="I11" s="214"/>
      <c r="J11" s="215"/>
      <c r="K11" s="216"/>
      <c r="N11" s="57"/>
    </row>
    <row r="12" spans="1:14" ht="24">
      <c r="A12" s="285"/>
      <c r="B12" s="217" t="s">
        <v>448</v>
      </c>
      <c r="C12" s="218">
        <v>933</v>
      </c>
      <c r="D12" s="219" t="s">
        <v>177</v>
      </c>
      <c r="E12" s="220"/>
      <c r="F12" s="220"/>
      <c r="G12" s="220"/>
      <c r="H12" s="221">
        <f>H13+H19+H45</f>
        <v>2327.2619999999997</v>
      </c>
      <c r="I12" s="221"/>
      <c r="J12" s="221"/>
      <c r="K12" s="216"/>
      <c r="N12" s="78"/>
    </row>
    <row r="13" spans="1:14" ht="48">
      <c r="A13" s="285"/>
      <c r="B13" s="222" t="s">
        <v>0</v>
      </c>
      <c r="C13" s="213" t="s">
        <v>82</v>
      </c>
      <c r="D13" s="208" t="s">
        <v>177</v>
      </c>
      <c r="E13" s="208" t="s">
        <v>178</v>
      </c>
      <c r="F13" s="213"/>
      <c r="G13" s="213"/>
      <c r="H13" s="223">
        <f>H14</f>
        <v>622.87274</v>
      </c>
      <c r="I13" s="223"/>
      <c r="J13" s="223"/>
      <c r="K13" s="216"/>
      <c r="N13" s="79"/>
    </row>
    <row r="14" spans="1:14" ht="36">
      <c r="A14" s="285"/>
      <c r="B14" s="224" t="s">
        <v>276</v>
      </c>
      <c r="C14" s="213" t="s">
        <v>82</v>
      </c>
      <c r="D14" s="213" t="s">
        <v>177</v>
      </c>
      <c r="E14" s="213" t="s">
        <v>178</v>
      </c>
      <c r="F14" s="213" t="s">
        <v>621</v>
      </c>
      <c r="G14" s="213"/>
      <c r="H14" s="225">
        <f>H15</f>
        <v>622.87274</v>
      </c>
      <c r="I14" s="225"/>
      <c r="J14" s="225"/>
      <c r="K14" s="216"/>
      <c r="N14" s="80"/>
    </row>
    <row r="15" spans="1:14" ht="48">
      <c r="A15" s="285"/>
      <c r="B15" s="224" t="s">
        <v>342</v>
      </c>
      <c r="C15" s="213" t="s">
        <v>82</v>
      </c>
      <c r="D15" s="213" t="s">
        <v>177</v>
      </c>
      <c r="E15" s="213" t="s">
        <v>178</v>
      </c>
      <c r="F15" s="213" t="s">
        <v>621</v>
      </c>
      <c r="G15" s="213"/>
      <c r="H15" s="225">
        <f>H18</f>
        <v>622.87274</v>
      </c>
      <c r="I15" s="225"/>
      <c r="J15" s="225"/>
      <c r="K15" s="216"/>
      <c r="N15" s="80"/>
    </row>
    <row r="16" spans="1:14" ht="84">
      <c r="A16" s="285"/>
      <c r="B16" s="224" t="s">
        <v>502</v>
      </c>
      <c r="C16" s="213" t="s">
        <v>82</v>
      </c>
      <c r="D16" s="213" t="s">
        <v>177</v>
      </c>
      <c r="E16" s="213" t="s">
        <v>178</v>
      </c>
      <c r="F16" s="213" t="s">
        <v>621</v>
      </c>
      <c r="G16" s="213" t="s">
        <v>283</v>
      </c>
      <c r="H16" s="225">
        <f>H17</f>
        <v>622.87274</v>
      </c>
      <c r="I16" s="225"/>
      <c r="J16" s="225"/>
      <c r="K16" s="216"/>
      <c r="N16" s="80"/>
    </row>
    <row r="17" spans="1:14" ht="36">
      <c r="A17" s="285"/>
      <c r="B17" s="224" t="s">
        <v>503</v>
      </c>
      <c r="C17" s="213" t="s">
        <v>82</v>
      </c>
      <c r="D17" s="213" t="s">
        <v>177</v>
      </c>
      <c r="E17" s="213" t="s">
        <v>178</v>
      </c>
      <c r="F17" s="213" t="s">
        <v>621</v>
      </c>
      <c r="G17" s="213" t="s">
        <v>284</v>
      </c>
      <c r="H17" s="225">
        <f>H18</f>
        <v>622.87274</v>
      </c>
      <c r="I17" s="225"/>
      <c r="J17" s="225"/>
      <c r="K17" s="216"/>
      <c r="N17" s="80"/>
    </row>
    <row r="18" spans="1:17" ht="60">
      <c r="A18" s="285"/>
      <c r="B18" s="224" t="s">
        <v>3</v>
      </c>
      <c r="C18" s="213" t="s">
        <v>82</v>
      </c>
      <c r="D18" s="213" t="s">
        <v>177</v>
      </c>
      <c r="E18" s="213" t="s">
        <v>178</v>
      </c>
      <c r="F18" s="213" t="s">
        <v>621</v>
      </c>
      <c r="G18" s="213" t="s">
        <v>247</v>
      </c>
      <c r="H18" s="225">
        <v>622.87274</v>
      </c>
      <c r="I18" s="225"/>
      <c r="J18" s="225"/>
      <c r="K18" s="216"/>
      <c r="N18" s="80">
        <v>679.49753</v>
      </c>
      <c r="O18" s="6">
        <f>N18/12*11</f>
        <v>622.8727358333333</v>
      </c>
      <c r="Q18" s="77">
        <f>H18-N18</f>
        <v>-56.62478999999996</v>
      </c>
    </row>
    <row r="19" spans="1:14" ht="96">
      <c r="A19" s="285"/>
      <c r="B19" s="222" t="s">
        <v>304</v>
      </c>
      <c r="C19" s="208" t="s">
        <v>82</v>
      </c>
      <c r="D19" s="208" t="s">
        <v>177</v>
      </c>
      <c r="E19" s="208" t="s">
        <v>186</v>
      </c>
      <c r="F19" s="208"/>
      <c r="G19" s="208"/>
      <c r="H19" s="223">
        <f>H20+H27+H42</f>
        <v>1703.38926</v>
      </c>
      <c r="I19" s="223"/>
      <c r="J19" s="223"/>
      <c r="K19" s="216"/>
      <c r="N19" s="79"/>
    </row>
    <row r="20" spans="1:14" ht="84">
      <c r="A20" s="285"/>
      <c r="B20" s="224" t="s">
        <v>8</v>
      </c>
      <c r="C20" s="213" t="s">
        <v>82</v>
      </c>
      <c r="D20" s="213" t="s">
        <v>177</v>
      </c>
      <c r="E20" s="213" t="s">
        <v>186</v>
      </c>
      <c r="F20" s="208" t="s">
        <v>620</v>
      </c>
      <c r="G20" s="213"/>
      <c r="H20" s="225">
        <f>H23+H26</f>
        <v>192</v>
      </c>
      <c r="I20" s="225"/>
      <c r="J20" s="225"/>
      <c r="K20" s="216"/>
      <c r="N20" s="79"/>
    </row>
    <row r="21" spans="1:14" ht="48">
      <c r="A21" s="285"/>
      <c r="B21" s="226" t="s">
        <v>11</v>
      </c>
      <c r="C21" s="213" t="s">
        <v>82</v>
      </c>
      <c r="D21" s="213" t="s">
        <v>177</v>
      </c>
      <c r="E21" s="213" t="s">
        <v>186</v>
      </c>
      <c r="F21" s="213" t="s">
        <v>619</v>
      </c>
      <c r="G21" s="213"/>
      <c r="H21" s="225">
        <f>H23</f>
        <v>180</v>
      </c>
      <c r="I21" s="225"/>
      <c r="J21" s="225"/>
      <c r="K21" s="216"/>
      <c r="N21" s="79"/>
    </row>
    <row r="22" spans="1:14" ht="12.75">
      <c r="A22" s="285"/>
      <c r="B22" s="226" t="s">
        <v>235</v>
      </c>
      <c r="C22" s="213" t="s">
        <v>82</v>
      </c>
      <c r="D22" s="213" t="s">
        <v>177</v>
      </c>
      <c r="E22" s="213" t="s">
        <v>186</v>
      </c>
      <c r="F22" s="213" t="s">
        <v>619</v>
      </c>
      <c r="G22" s="213" t="s">
        <v>190</v>
      </c>
      <c r="H22" s="225">
        <f>H23</f>
        <v>180</v>
      </c>
      <c r="I22" s="225"/>
      <c r="J22" s="225"/>
      <c r="K22" s="216"/>
      <c r="N22" s="79"/>
    </row>
    <row r="23" spans="1:14" ht="12.75">
      <c r="A23" s="285"/>
      <c r="B23" s="224" t="s">
        <v>246</v>
      </c>
      <c r="C23" s="213" t="s">
        <v>82</v>
      </c>
      <c r="D23" s="213" t="s">
        <v>177</v>
      </c>
      <c r="E23" s="213" t="s">
        <v>186</v>
      </c>
      <c r="F23" s="213" t="s">
        <v>619</v>
      </c>
      <c r="G23" s="213" t="s">
        <v>270</v>
      </c>
      <c r="H23" s="225">
        <v>180</v>
      </c>
      <c r="I23" s="225"/>
      <c r="J23" s="225"/>
      <c r="K23" s="216"/>
      <c r="N23" s="79"/>
    </row>
    <row r="24" spans="1:14" ht="36">
      <c r="A24" s="285"/>
      <c r="B24" s="227" t="s">
        <v>645</v>
      </c>
      <c r="C24" s="213" t="s">
        <v>82</v>
      </c>
      <c r="D24" s="213" t="s">
        <v>177</v>
      </c>
      <c r="E24" s="213" t="s">
        <v>186</v>
      </c>
      <c r="F24" s="213" t="s">
        <v>618</v>
      </c>
      <c r="G24" s="213"/>
      <c r="H24" s="225">
        <f>H26</f>
        <v>12</v>
      </c>
      <c r="I24" s="225"/>
      <c r="J24" s="225"/>
      <c r="K24" s="216"/>
      <c r="N24" s="79"/>
    </row>
    <row r="25" spans="1:14" ht="12.75">
      <c r="A25" s="285"/>
      <c r="B25" s="226" t="s">
        <v>235</v>
      </c>
      <c r="C25" s="213" t="s">
        <v>82</v>
      </c>
      <c r="D25" s="213" t="s">
        <v>177</v>
      </c>
      <c r="E25" s="213" t="s">
        <v>186</v>
      </c>
      <c r="F25" s="213" t="s">
        <v>618</v>
      </c>
      <c r="G25" s="213" t="s">
        <v>190</v>
      </c>
      <c r="H25" s="225">
        <f>H26</f>
        <v>12</v>
      </c>
      <c r="I25" s="225"/>
      <c r="J25" s="225"/>
      <c r="K25" s="216"/>
      <c r="N25" s="79"/>
    </row>
    <row r="26" spans="1:14" ht="12.75">
      <c r="A26" s="285"/>
      <c r="B26" s="224" t="s">
        <v>246</v>
      </c>
      <c r="C26" s="213" t="s">
        <v>82</v>
      </c>
      <c r="D26" s="213" t="s">
        <v>177</v>
      </c>
      <c r="E26" s="213" t="s">
        <v>186</v>
      </c>
      <c r="F26" s="213" t="s">
        <v>618</v>
      </c>
      <c r="G26" s="213" t="s">
        <v>270</v>
      </c>
      <c r="H26" s="225">
        <v>12</v>
      </c>
      <c r="I26" s="225"/>
      <c r="J26" s="225"/>
      <c r="K26" s="216"/>
      <c r="N26" s="80"/>
    </row>
    <row r="27" spans="1:14" ht="36">
      <c r="A27" s="285"/>
      <c r="B27" s="222" t="s">
        <v>276</v>
      </c>
      <c r="C27" s="208" t="s">
        <v>82</v>
      </c>
      <c r="D27" s="208" t="s">
        <v>177</v>
      </c>
      <c r="E27" s="208" t="s">
        <v>186</v>
      </c>
      <c r="F27" s="208" t="s">
        <v>617</v>
      </c>
      <c r="G27" s="208"/>
      <c r="H27" s="223">
        <f>H28</f>
        <v>1510.38926</v>
      </c>
      <c r="I27" s="223"/>
      <c r="J27" s="223"/>
      <c r="K27" s="216"/>
      <c r="N27" s="80"/>
    </row>
    <row r="28" spans="1:14" ht="24">
      <c r="A28" s="285"/>
      <c r="B28" s="224" t="s">
        <v>409</v>
      </c>
      <c r="C28" s="213" t="s">
        <v>82</v>
      </c>
      <c r="D28" s="213" t="s">
        <v>177</v>
      </c>
      <c r="E28" s="213" t="s">
        <v>186</v>
      </c>
      <c r="F28" s="213" t="s">
        <v>617</v>
      </c>
      <c r="G28" s="213"/>
      <c r="H28" s="225">
        <f>H32+H33+H38+H40</f>
        <v>1510.38926</v>
      </c>
      <c r="I28" s="225"/>
      <c r="J28" s="225"/>
      <c r="K28" s="216"/>
      <c r="N28" s="80"/>
    </row>
    <row r="29" spans="1:14" ht="76.5" customHeight="1" hidden="1">
      <c r="A29" s="285"/>
      <c r="B29" s="224" t="s">
        <v>5</v>
      </c>
      <c r="C29" s="213" t="s">
        <v>82</v>
      </c>
      <c r="D29" s="213" t="s">
        <v>177</v>
      </c>
      <c r="E29" s="213" t="s">
        <v>186</v>
      </c>
      <c r="F29" s="213" t="s">
        <v>4</v>
      </c>
      <c r="G29" s="213" t="s">
        <v>257</v>
      </c>
      <c r="H29" s="225"/>
      <c r="I29" s="225"/>
      <c r="J29" s="225"/>
      <c r="K29" s="216"/>
      <c r="N29" s="80"/>
    </row>
    <row r="30" spans="1:14" ht="84">
      <c r="A30" s="285"/>
      <c r="B30" s="224" t="s">
        <v>502</v>
      </c>
      <c r="C30" s="213" t="s">
        <v>82</v>
      </c>
      <c r="D30" s="213" t="s">
        <v>177</v>
      </c>
      <c r="E30" s="213" t="s">
        <v>186</v>
      </c>
      <c r="F30" s="213" t="s">
        <v>617</v>
      </c>
      <c r="G30" s="213" t="s">
        <v>283</v>
      </c>
      <c r="H30" s="225">
        <f>H31</f>
        <v>1249.29739</v>
      </c>
      <c r="I30" s="225"/>
      <c r="J30" s="225"/>
      <c r="K30" s="216"/>
      <c r="N30" s="80"/>
    </row>
    <row r="31" spans="1:14" ht="36">
      <c r="A31" s="285"/>
      <c r="B31" s="224" t="s">
        <v>503</v>
      </c>
      <c r="C31" s="213" t="s">
        <v>82</v>
      </c>
      <c r="D31" s="213" t="s">
        <v>177</v>
      </c>
      <c r="E31" s="213" t="s">
        <v>186</v>
      </c>
      <c r="F31" s="213" t="s">
        <v>617</v>
      </c>
      <c r="G31" s="213" t="s">
        <v>284</v>
      </c>
      <c r="H31" s="225">
        <f>H32</f>
        <v>1249.29739</v>
      </c>
      <c r="I31" s="225"/>
      <c r="J31" s="225"/>
      <c r="K31" s="216"/>
      <c r="N31" s="80"/>
    </row>
    <row r="32" spans="1:17" ht="60">
      <c r="A32" s="285"/>
      <c r="B32" s="224" t="s">
        <v>3</v>
      </c>
      <c r="C32" s="213" t="s">
        <v>82</v>
      </c>
      <c r="D32" s="213" t="s">
        <v>177</v>
      </c>
      <c r="E32" s="213" t="s">
        <v>186</v>
      </c>
      <c r="F32" s="213" t="s">
        <v>617</v>
      </c>
      <c r="G32" s="213" t="s">
        <v>247</v>
      </c>
      <c r="H32" s="225">
        <v>1249.29739</v>
      </c>
      <c r="I32" s="225"/>
      <c r="J32" s="225"/>
      <c r="K32" s="228"/>
      <c r="L32" s="77"/>
      <c r="N32" s="81">
        <v>1249.29739</v>
      </c>
      <c r="O32" s="77">
        <f>N32/12*11</f>
        <v>1145.1892741666666</v>
      </c>
      <c r="Q32" s="77">
        <f>H32-N32</f>
        <v>0</v>
      </c>
    </row>
    <row r="33" spans="1:14" ht="36">
      <c r="A33" s="285"/>
      <c r="B33" s="224" t="s">
        <v>504</v>
      </c>
      <c r="C33" s="213" t="s">
        <v>82</v>
      </c>
      <c r="D33" s="213" t="s">
        <v>177</v>
      </c>
      <c r="E33" s="213" t="s">
        <v>186</v>
      </c>
      <c r="F33" s="213" t="s">
        <v>617</v>
      </c>
      <c r="G33" s="213" t="s">
        <v>287</v>
      </c>
      <c r="H33" s="225">
        <f>H35+H36</f>
        <v>144.09187</v>
      </c>
      <c r="I33" s="225"/>
      <c r="J33" s="225"/>
      <c r="K33" s="216"/>
      <c r="N33" s="80"/>
    </row>
    <row r="34" spans="1:14" ht="48">
      <c r="A34" s="285"/>
      <c r="B34" s="224" t="s">
        <v>505</v>
      </c>
      <c r="C34" s="213" t="s">
        <v>82</v>
      </c>
      <c r="D34" s="213" t="s">
        <v>177</v>
      </c>
      <c r="E34" s="213" t="s">
        <v>186</v>
      </c>
      <c r="F34" s="213" t="s">
        <v>617</v>
      </c>
      <c r="G34" s="213" t="s">
        <v>288</v>
      </c>
      <c r="H34" s="225">
        <f>H35+H36</f>
        <v>144.09187</v>
      </c>
      <c r="I34" s="225"/>
      <c r="J34" s="225"/>
      <c r="K34" s="216"/>
      <c r="N34" s="80"/>
    </row>
    <row r="35" spans="1:14" ht="36">
      <c r="A35" s="285"/>
      <c r="B35" s="224" t="s">
        <v>258</v>
      </c>
      <c r="C35" s="213" t="s">
        <v>82</v>
      </c>
      <c r="D35" s="213" t="s">
        <v>177</v>
      </c>
      <c r="E35" s="213" t="s">
        <v>186</v>
      </c>
      <c r="F35" s="213" t="s">
        <v>617</v>
      </c>
      <c r="G35" s="213" t="s">
        <v>259</v>
      </c>
      <c r="H35" s="225">
        <v>33</v>
      </c>
      <c r="I35" s="225"/>
      <c r="J35" s="225"/>
      <c r="K35" s="216"/>
      <c r="N35" s="80"/>
    </row>
    <row r="36" spans="1:14" ht="48">
      <c r="A36" s="285"/>
      <c r="B36" s="224" t="s">
        <v>6</v>
      </c>
      <c r="C36" s="213" t="s">
        <v>82</v>
      </c>
      <c r="D36" s="213" t="s">
        <v>177</v>
      </c>
      <c r="E36" s="213" t="s">
        <v>186</v>
      </c>
      <c r="F36" s="213" t="s">
        <v>617</v>
      </c>
      <c r="G36" s="213" t="s">
        <v>249</v>
      </c>
      <c r="H36" s="225">
        <f>13+35+6.5+7+8.5+5+20+13.41608+2.67579</f>
        <v>111.09187</v>
      </c>
      <c r="I36" s="225"/>
      <c r="J36" s="225"/>
      <c r="K36" s="216"/>
      <c r="L36" s="77"/>
      <c r="N36" s="80"/>
    </row>
    <row r="37" spans="1:14" ht="19.5" customHeight="1">
      <c r="A37" s="285"/>
      <c r="B37" s="224" t="s">
        <v>295</v>
      </c>
      <c r="C37" s="213" t="s">
        <v>82</v>
      </c>
      <c r="D37" s="213" t="s">
        <v>177</v>
      </c>
      <c r="E37" s="213" t="s">
        <v>186</v>
      </c>
      <c r="F37" s="213" t="s">
        <v>617</v>
      </c>
      <c r="G37" s="213" t="s">
        <v>294</v>
      </c>
      <c r="H37" s="225">
        <f>H38+H40</f>
        <v>117</v>
      </c>
      <c r="I37" s="225"/>
      <c r="J37" s="225"/>
      <c r="K37" s="216"/>
      <c r="N37" s="80"/>
    </row>
    <row r="38" spans="1:14" ht="24">
      <c r="A38" s="285"/>
      <c r="B38" s="224" t="s">
        <v>506</v>
      </c>
      <c r="C38" s="213" t="s">
        <v>82</v>
      </c>
      <c r="D38" s="213" t="s">
        <v>177</v>
      </c>
      <c r="E38" s="213" t="s">
        <v>186</v>
      </c>
      <c r="F38" s="213" t="s">
        <v>617</v>
      </c>
      <c r="G38" s="213" t="s">
        <v>251</v>
      </c>
      <c r="H38" s="225">
        <v>110</v>
      </c>
      <c r="I38" s="225"/>
      <c r="J38" s="225"/>
      <c r="K38" s="229"/>
      <c r="L38" s="70"/>
      <c r="N38" s="80"/>
    </row>
    <row r="39" spans="1:14" ht="12.75">
      <c r="A39" s="285"/>
      <c r="B39" s="224" t="s">
        <v>295</v>
      </c>
      <c r="C39" s="213" t="s">
        <v>82</v>
      </c>
      <c r="D39" s="213" t="s">
        <v>177</v>
      </c>
      <c r="E39" s="213" t="s">
        <v>186</v>
      </c>
      <c r="F39" s="213" t="s">
        <v>617</v>
      </c>
      <c r="G39" s="213" t="s">
        <v>294</v>
      </c>
      <c r="H39" s="225">
        <f>H40</f>
        <v>7</v>
      </c>
      <c r="I39" s="225"/>
      <c r="J39" s="225"/>
      <c r="K39" s="230"/>
      <c r="L39" s="70"/>
      <c r="N39" s="80"/>
    </row>
    <row r="40" spans="1:14" ht="24">
      <c r="A40" s="285"/>
      <c r="B40" s="224" t="s">
        <v>305</v>
      </c>
      <c r="C40" s="213" t="s">
        <v>82</v>
      </c>
      <c r="D40" s="213" t="s">
        <v>177</v>
      </c>
      <c r="E40" s="213" t="s">
        <v>186</v>
      </c>
      <c r="F40" s="213" t="s">
        <v>617</v>
      </c>
      <c r="G40" s="213" t="s">
        <v>7</v>
      </c>
      <c r="H40" s="225">
        <v>7</v>
      </c>
      <c r="I40" s="225"/>
      <c r="J40" s="225"/>
      <c r="K40" s="216"/>
      <c r="N40" s="80"/>
    </row>
    <row r="41" spans="1:14" ht="12.75">
      <c r="A41" s="285"/>
      <c r="B41" s="224" t="s">
        <v>295</v>
      </c>
      <c r="C41" s="213" t="s">
        <v>82</v>
      </c>
      <c r="D41" s="213" t="s">
        <v>177</v>
      </c>
      <c r="E41" s="213" t="s">
        <v>186</v>
      </c>
      <c r="F41" s="213" t="s">
        <v>617</v>
      </c>
      <c r="G41" s="213" t="s">
        <v>294</v>
      </c>
      <c r="H41" s="225">
        <f>H42</f>
        <v>1</v>
      </c>
      <c r="I41" s="225"/>
      <c r="J41" s="225"/>
      <c r="K41" s="216"/>
      <c r="N41" s="80"/>
    </row>
    <row r="42" spans="1:14" ht="24">
      <c r="A42" s="285"/>
      <c r="B42" s="224" t="s">
        <v>507</v>
      </c>
      <c r="C42" s="213" t="s">
        <v>82</v>
      </c>
      <c r="D42" s="213" t="s">
        <v>177</v>
      </c>
      <c r="E42" s="213" t="s">
        <v>186</v>
      </c>
      <c r="F42" s="213" t="s">
        <v>617</v>
      </c>
      <c r="G42" s="213" t="s">
        <v>251</v>
      </c>
      <c r="H42" s="225">
        <v>1</v>
      </c>
      <c r="I42" s="225"/>
      <c r="J42" s="225"/>
      <c r="K42" s="216"/>
      <c r="L42" s="77"/>
      <c r="N42" s="80"/>
    </row>
    <row r="43" spans="1:14" ht="63.75" customHeight="1" hidden="1">
      <c r="A43" s="285"/>
      <c r="B43" s="224" t="s">
        <v>637</v>
      </c>
      <c r="C43" s="213" t="s">
        <v>82</v>
      </c>
      <c r="D43" s="213" t="s">
        <v>177</v>
      </c>
      <c r="E43" s="213" t="s">
        <v>186</v>
      </c>
      <c r="F43" s="213" t="s">
        <v>636</v>
      </c>
      <c r="G43" s="213" t="s">
        <v>176</v>
      </c>
      <c r="H43" s="225">
        <f>H44</f>
        <v>0</v>
      </c>
      <c r="I43" s="225"/>
      <c r="J43" s="225"/>
      <c r="K43" s="216"/>
      <c r="N43" s="80"/>
    </row>
    <row r="44" spans="1:14" ht="25.5" customHeight="1" hidden="1">
      <c r="A44" s="285"/>
      <c r="B44" s="224" t="s">
        <v>246</v>
      </c>
      <c r="C44" s="213" t="s">
        <v>82</v>
      </c>
      <c r="D44" s="213" t="s">
        <v>177</v>
      </c>
      <c r="E44" s="213" t="s">
        <v>186</v>
      </c>
      <c r="F44" s="213" t="s">
        <v>636</v>
      </c>
      <c r="G44" s="213" t="s">
        <v>270</v>
      </c>
      <c r="H44" s="225">
        <v>0</v>
      </c>
      <c r="I44" s="225"/>
      <c r="J44" s="225"/>
      <c r="K44" s="216"/>
      <c r="N44" s="80"/>
    </row>
    <row r="45" spans="1:14" ht="12.75">
      <c r="A45" s="285"/>
      <c r="B45" s="222" t="s">
        <v>196</v>
      </c>
      <c r="C45" s="213" t="s">
        <v>82</v>
      </c>
      <c r="D45" s="213" t="s">
        <v>177</v>
      </c>
      <c r="E45" s="213" t="s">
        <v>185</v>
      </c>
      <c r="F45" s="213"/>
      <c r="G45" s="213"/>
      <c r="H45" s="225">
        <f>H46</f>
        <v>1</v>
      </c>
      <c r="I45" s="225"/>
      <c r="J45" s="225"/>
      <c r="K45" s="216"/>
      <c r="N45" s="80"/>
    </row>
    <row r="46" spans="1:14" ht="24">
      <c r="A46" s="285"/>
      <c r="B46" s="224" t="s">
        <v>22</v>
      </c>
      <c r="C46" s="213" t="s">
        <v>82</v>
      </c>
      <c r="D46" s="213" t="s">
        <v>177</v>
      </c>
      <c r="E46" s="213" t="s">
        <v>185</v>
      </c>
      <c r="F46" s="213" t="s">
        <v>615</v>
      </c>
      <c r="G46" s="213"/>
      <c r="H46" s="225">
        <f>H53</f>
        <v>1</v>
      </c>
      <c r="I46" s="225"/>
      <c r="J46" s="225"/>
      <c r="K46" s="216"/>
      <c r="N46" s="80"/>
    </row>
    <row r="47" spans="1:14" ht="51" customHeight="1" hidden="1">
      <c r="A47" s="285"/>
      <c r="B47" s="227" t="s">
        <v>271</v>
      </c>
      <c r="C47" s="213" t="s">
        <v>82</v>
      </c>
      <c r="D47" s="213" t="s">
        <v>177</v>
      </c>
      <c r="E47" s="213" t="s">
        <v>185</v>
      </c>
      <c r="F47" s="213" t="s">
        <v>24</v>
      </c>
      <c r="G47" s="213"/>
      <c r="H47" s="225"/>
      <c r="I47" s="225"/>
      <c r="J47" s="225"/>
      <c r="K47" s="216"/>
      <c r="N47" s="80"/>
    </row>
    <row r="48" spans="1:14" ht="12.75" customHeight="1" hidden="1">
      <c r="A48" s="285"/>
      <c r="B48" s="224" t="s">
        <v>311</v>
      </c>
      <c r="C48" s="213" t="s">
        <v>82</v>
      </c>
      <c r="D48" s="213" t="s">
        <v>177</v>
      </c>
      <c r="E48" s="213" t="s">
        <v>185</v>
      </c>
      <c r="F48" s="213" t="s">
        <v>24</v>
      </c>
      <c r="G48" s="213" t="s">
        <v>256</v>
      </c>
      <c r="H48" s="225"/>
      <c r="I48" s="225"/>
      <c r="J48" s="225"/>
      <c r="K48" s="216"/>
      <c r="N48" s="80"/>
    </row>
    <row r="49" spans="1:14" ht="51" customHeight="1" hidden="1">
      <c r="A49" s="285"/>
      <c r="B49" s="227" t="s">
        <v>232</v>
      </c>
      <c r="C49" s="213" t="s">
        <v>82</v>
      </c>
      <c r="D49" s="213" t="s">
        <v>177</v>
      </c>
      <c r="E49" s="213" t="s">
        <v>185</v>
      </c>
      <c r="F49" s="213" t="s">
        <v>25</v>
      </c>
      <c r="G49" s="213"/>
      <c r="H49" s="225"/>
      <c r="I49" s="225"/>
      <c r="J49" s="225"/>
      <c r="K49" s="216"/>
      <c r="N49" s="80"/>
    </row>
    <row r="50" spans="1:14" ht="12.75" customHeight="1" hidden="1">
      <c r="A50" s="285"/>
      <c r="B50" s="224" t="s">
        <v>311</v>
      </c>
      <c r="C50" s="213" t="s">
        <v>82</v>
      </c>
      <c r="D50" s="213" t="s">
        <v>177</v>
      </c>
      <c r="E50" s="213" t="s">
        <v>185</v>
      </c>
      <c r="F50" s="213" t="s">
        <v>25</v>
      </c>
      <c r="G50" s="213" t="s">
        <v>256</v>
      </c>
      <c r="H50" s="225"/>
      <c r="I50" s="225"/>
      <c r="J50" s="225"/>
      <c r="K50" s="216"/>
      <c r="N50" s="80"/>
    </row>
    <row r="51" spans="1:14" ht="63.75" customHeight="1" hidden="1">
      <c r="A51" s="285"/>
      <c r="B51" s="227" t="s">
        <v>233</v>
      </c>
      <c r="C51" s="213" t="s">
        <v>82</v>
      </c>
      <c r="D51" s="213" t="s">
        <v>177</v>
      </c>
      <c r="E51" s="213" t="s">
        <v>185</v>
      </c>
      <c r="F51" s="213" t="s">
        <v>26</v>
      </c>
      <c r="G51" s="213"/>
      <c r="H51" s="225"/>
      <c r="I51" s="225"/>
      <c r="J51" s="225"/>
      <c r="K51" s="216"/>
      <c r="N51" s="80"/>
    </row>
    <row r="52" spans="1:14" ht="12.75">
      <c r="A52" s="285"/>
      <c r="B52" s="227" t="s">
        <v>295</v>
      </c>
      <c r="C52" s="213" t="s">
        <v>82</v>
      </c>
      <c r="D52" s="213" t="s">
        <v>177</v>
      </c>
      <c r="E52" s="213" t="s">
        <v>185</v>
      </c>
      <c r="F52" s="213" t="s">
        <v>615</v>
      </c>
      <c r="G52" s="213" t="s">
        <v>294</v>
      </c>
      <c r="H52" s="225">
        <f>H53</f>
        <v>1</v>
      </c>
      <c r="I52" s="225"/>
      <c r="J52" s="225"/>
      <c r="K52" s="216"/>
      <c r="N52" s="80"/>
    </row>
    <row r="53" spans="1:14" ht="12.75">
      <c r="A53" s="285"/>
      <c r="B53" s="224" t="s">
        <v>311</v>
      </c>
      <c r="C53" s="213" t="s">
        <v>82</v>
      </c>
      <c r="D53" s="213" t="s">
        <v>177</v>
      </c>
      <c r="E53" s="213" t="s">
        <v>185</v>
      </c>
      <c r="F53" s="213" t="s">
        <v>615</v>
      </c>
      <c r="G53" s="213" t="s">
        <v>256</v>
      </c>
      <c r="H53" s="225">
        <v>1</v>
      </c>
      <c r="I53" s="225"/>
      <c r="J53" s="225"/>
      <c r="K53" s="216"/>
      <c r="N53" s="80"/>
    </row>
    <row r="54" spans="1:14" ht="25.5" customHeight="1" hidden="1">
      <c r="A54" s="285"/>
      <c r="B54" s="222" t="s">
        <v>192</v>
      </c>
      <c r="C54" s="213" t="s">
        <v>656</v>
      </c>
      <c r="D54" s="213" t="s">
        <v>177</v>
      </c>
      <c r="E54" s="213" t="s">
        <v>234</v>
      </c>
      <c r="F54" s="213"/>
      <c r="G54" s="213"/>
      <c r="H54" s="223"/>
      <c r="I54" s="223"/>
      <c r="J54" s="223"/>
      <c r="K54" s="216"/>
      <c r="N54" s="79"/>
    </row>
    <row r="55" spans="1:14" ht="51" customHeight="1" hidden="1">
      <c r="A55" s="285"/>
      <c r="B55" s="224" t="s">
        <v>391</v>
      </c>
      <c r="C55" s="213" t="s">
        <v>656</v>
      </c>
      <c r="D55" s="213" t="s">
        <v>177</v>
      </c>
      <c r="E55" s="213" t="s">
        <v>234</v>
      </c>
      <c r="F55" s="213" t="s">
        <v>27</v>
      </c>
      <c r="G55" s="213"/>
      <c r="H55" s="223"/>
      <c r="I55" s="223"/>
      <c r="J55" s="223"/>
      <c r="K55" s="216"/>
      <c r="N55" s="79"/>
    </row>
    <row r="56" spans="1:14" ht="12.75" customHeight="1" hidden="1">
      <c r="A56" s="285"/>
      <c r="B56" s="224" t="s">
        <v>252</v>
      </c>
      <c r="C56" s="213" t="s">
        <v>656</v>
      </c>
      <c r="D56" s="213" t="s">
        <v>177</v>
      </c>
      <c r="E56" s="213" t="s">
        <v>234</v>
      </c>
      <c r="F56" s="213" t="s">
        <v>27</v>
      </c>
      <c r="G56" s="213" t="s">
        <v>253</v>
      </c>
      <c r="H56" s="223"/>
      <c r="I56" s="223"/>
      <c r="J56" s="223"/>
      <c r="K56" s="216"/>
      <c r="N56" s="79"/>
    </row>
    <row r="57" spans="1:14" ht="96" customHeight="1" hidden="1">
      <c r="A57" s="285"/>
      <c r="B57" s="224" t="s">
        <v>483</v>
      </c>
      <c r="C57" s="213" t="s">
        <v>656</v>
      </c>
      <c r="D57" s="213" t="s">
        <v>177</v>
      </c>
      <c r="E57" s="213" t="s">
        <v>234</v>
      </c>
      <c r="F57" s="213" t="s">
        <v>27</v>
      </c>
      <c r="G57" s="213" t="s">
        <v>482</v>
      </c>
      <c r="H57" s="223"/>
      <c r="I57" s="223"/>
      <c r="J57" s="223"/>
      <c r="K57" s="216"/>
      <c r="N57" s="79"/>
    </row>
    <row r="58" spans="1:14" ht="12.75">
      <c r="A58" s="285"/>
      <c r="B58" s="231" t="s">
        <v>28</v>
      </c>
      <c r="C58" s="232">
        <v>933</v>
      </c>
      <c r="D58" s="232" t="s">
        <v>178</v>
      </c>
      <c r="E58" s="232"/>
      <c r="F58" s="232"/>
      <c r="G58" s="232"/>
      <c r="H58" s="221">
        <f>H59</f>
        <v>77.19999999999999</v>
      </c>
      <c r="I58" s="221"/>
      <c r="J58" s="221"/>
      <c r="K58" s="216"/>
      <c r="N58" s="78"/>
    </row>
    <row r="59" spans="1:14" ht="24">
      <c r="A59" s="285"/>
      <c r="B59" s="233" t="s">
        <v>29</v>
      </c>
      <c r="C59" s="208" t="s">
        <v>82</v>
      </c>
      <c r="D59" s="208" t="s">
        <v>178</v>
      </c>
      <c r="E59" s="208" t="s">
        <v>180</v>
      </c>
      <c r="F59" s="208"/>
      <c r="G59" s="208"/>
      <c r="H59" s="223">
        <f>H60+H66</f>
        <v>77.19999999999999</v>
      </c>
      <c r="I59" s="223"/>
      <c r="J59" s="223"/>
      <c r="K59" s="216"/>
      <c r="N59" s="79"/>
    </row>
    <row r="60" spans="1:14" ht="36">
      <c r="A60" s="285"/>
      <c r="B60" s="234" t="s">
        <v>30</v>
      </c>
      <c r="C60" s="213" t="s">
        <v>82</v>
      </c>
      <c r="D60" s="213" t="s">
        <v>178</v>
      </c>
      <c r="E60" s="213" t="s">
        <v>180</v>
      </c>
      <c r="F60" s="213" t="s">
        <v>614</v>
      </c>
      <c r="G60" s="213"/>
      <c r="H60" s="225">
        <f>H63</f>
        <v>65.88192</v>
      </c>
      <c r="I60" s="225"/>
      <c r="J60" s="225"/>
      <c r="K60" s="216"/>
      <c r="N60" s="80"/>
    </row>
    <row r="61" spans="1:14" ht="84">
      <c r="A61" s="285"/>
      <c r="B61" s="224" t="s">
        <v>502</v>
      </c>
      <c r="C61" s="213" t="s">
        <v>82</v>
      </c>
      <c r="D61" s="213" t="s">
        <v>178</v>
      </c>
      <c r="E61" s="213" t="s">
        <v>180</v>
      </c>
      <c r="F61" s="213" t="s">
        <v>614</v>
      </c>
      <c r="G61" s="213" t="s">
        <v>283</v>
      </c>
      <c r="H61" s="225">
        <f>H62</f>
        <v>65.88192</v>
      </c>
      <c r="I61" s="225"/>
      <c r="J61" s="225"/>
      <c r="K61" s="216"/>
      <c r="N61" s="80"/>
    </row>
    <row r="62" spans="1:14" ht="36">
      <c r="A62" s="285"/>
      <c r="B62" s="224" t="s">
        <v>503</v>
      </c>
      <c r="C62" s="213" t="s">
        <v>82</v>
      </c>
      <c r="D62" s="213" t="s">
        <v>178</v>
      </c>
      <c r="E62" s="213" t="s">
        <v>180</v>
      </c>
      <c r="F62" s="213" t="s">
        <v>614</v>
      </c>
      <c r="G62" s="213" t="s">
        <v>284</v>
      </c>
      <c r="H62" s="225">
        <f>H63</f>
        <v>65.88192</v>
      </c>
      <c r="I62" s="225"/>
      <c r="J62" s="225"/>
      <c r="K62" s="216"/>
      <c r="N62" s="80"/>
    </row>
    <row r="63" spans="1:14" ht="50.25" customHeight="1">
      <c r="A63" s="285"/>
      <c r="B63" s="224" t="s">
        <v>3</v>
      </c>
      <c r="C63" s="213" t="s">
        <v>82</v>
      </c>
      <c r="D63" s="213" t="s">
        <v>178</v>
      </c>
      <c r="E63" s="213" t="s">
        <v>180</v>
      </c>
      <c r="F63" s="213" t="s">
        <v>614</v>
      </c>
      <c r="G63" s="213" t="s">
        <v>247</v>
      </c>
      <c r="H63" s="225">
        <f>65.88192</f>
        <v>65.88192</v>
      </c>
      <c r="I63" s="225"/>
      <c r="J63" s="225"/>
      <c r="K63" s="216"/>
      <c r="N63" s="80"/>
    </row>
    <row r="64" spans="1:14" ht="50.25" customHeight="1">
      <c r="A64" s="285"/>
      <c r="B64" s="224" t="s">
        <v>504</v>
      </c>
      <c r="C64" s="235">
        <v>933</v>
      </c>
      <c r="D64" s="213" t="s">
        <v>178</v>
      </c>
      <c r="E64" s="213" t="s">
        <v>180</v>
      </c>
      <c r="F64" s="213" t="s">
        <v>614</v>
      </c>
      <c r="G64" s="213" t="s">
        <v>287</v>
      </c>
      <c r="H64" s="225">
        <f>H65</f>
        <v>11.31808</v>
      </c>
      <c r="I64" s="225"/>
      <c r="J64" s="225"/>
      <c r="K64" s="216"/>
      <c r="N64" s="80"/>
    </row>
    <row r="65" spans="1:14" ht="50.25" customHeight="1">
      <c r="A65" s="285"/>
      <c r="B65" s="224" t="s">
        <v>505</v>
      </c>
      <c r="C65" s="235">
        <v>933</v>
      </c>
      <c r="D65" s="213" t="s">
        <v>178</v>
      </c>
      <c r="E65" s="213" t="s">
        <v>180</v>
      </c>
      <c r="F65" s="213" t="s">
        <v>614</v>
      </c>
      <c r="G65" s="213" t="s">
        <v>288</v>
      </c>
      <c r="H65" s="225">
        <f>H66</f>
        <v>11.31808</v>
      </c>
      <c r="I65" s="225"/>
      <c r="J65" s="225"/>
      <c r="K65" s="216"/>
      <c r="N65" s="80"/>
    </row>
    <row r="66" spans="1:14" ht="50.25" customHeight="1">
      <c r="A66" s="285"/>
      <c r="B66" s="224" t="s">
        <v>6</v>
      </c>
      <c r="C66" s="235">
        <v>933</v>
      </c>
      <c r="D66" s="213" t="s">
        <v>178</v>
      </c>
      <c r="E66" s="213" t="s">
        <v>180</v>
      </c>
      <c r="F66" s="213" t="s">
        <v>614</v>
      </c>
      <c r="G66" s="213" t="s">
        <v>249</v>
      </c>
      <c r="H66" s="225">
        <v>11.31808</v>
      </c>
      <c r="I66" s="225"/>
      <c r="J66" s="225"/>
      <c r="K66" s="236"/>
      <c r="N66" s="80"/>
    </row>
    <row r="67" spans="1:14" ht="48">
      <c r="A67" s="285"/>
      <c r="B67" s="237" t="s">
        <v>451</v>
      </c>
      <c r="C67" s="238">
        <v>933</v>
      </c>
      <c r="D67" s="238" t="s">
        <v>180</v>
      </c>
      <c r="E67" s="238"/>
      <c r="F67" s="238"/>
      <c r="G67" s="238"/>
      <c r="H67" s="239">
        <f>H68+H76</f>
        <v>2</v>
      </c>
      <c r="I67" s="239"/>
      <c r="J67" s="239"/>
      <c r="K67" s="216"/>
      <c r="N67" s="82"/>
    </row>
    <row r="68" spans="1:14" ht="48">
      <c r="A68" s="285"/>
      <c r="B68" s="222" t="s">
        <v>197</v>
      </c>
      <c r="C68" s="240">
        <v>933</v>
      </c>
      <c r="D68" s="208" t="s">
        <v>180</v>
      </c>
      <c r="E68" s="208" t="s">
        <v>181</v>
      </c>
      <c r="F68" s="208"/>
      <c r="G68" s="208"/>
      <c r="H68" s="223">
        <f>H69</f>
        <v>1</v>
      </c>
      <c r="I68" s="223"/>
      <c r="J68" s="223"/>
      <c r="K68" s="216"/>
      <c r="N68" s="79"/>
    </row>
    <row r="69" spans="1:14" ht="60">
      <c r="A69" s="285"/>
      <c r="B69" s="224" t="s">
        <v>32</v>
      </c>
      <c r="C69" s="235">
        <v>933</v>
      </c>
      <c r="D69" s="213" t="s">
        <v>180</v>
      </c>
      <c r="E69" s="213" t="s">
        <v>181</v>
      </c>
      <c r="F69" s="213" t="s">
        <v>613</v>
      </c>
      <c r="G69" s="213"/>
      <c r="H69" s="225">
        <f>H75</f>
        <v>1</v>
      </c>
      <c r="I69" s="225"/>
      <c r="J69" s="225"/>
      <c r="K69" s="216"/>
      <c r="N69" s="80"/>
    </row>
    <row r="70" spans="1:14" ht="42" customHeight="1" hidden="1">
      <c r="A70" s="285"/>
      <c r="B70" s="224" t="s">
        <v>3</v>
      </c>
      <c r="C70" s="235" t="s">
        <v>656</v>
      </c>
      <c r="D70" s="213" t="s">
        <v>180</v>
      </c>
      <c r="E70" s="213" t="s">
        <v>181</v>
      </c>
      <c r="F70" s="213" t="s">
        <v>33</v>
      </c>
      <c r="G70" s="213" t="s">
        <v>247</v>
      </c>
      <c r="H70" s="225"/>
      <c r="I70" s="225"/>
      <c r="J70" s="225"/>
      <c r="K70" s="216"/>
      <c r="N70" s="80"/>
    </row>
    <row r="71" spans="1:14" ht="39.75" customHeight="1" hidden="1">
      <c r="A71" s="285"/>
      <c r="B71" s="224" t="s">
        <v>5</v>
      </c>
      <c r="C71" s="235" t="s">
        <v>656</v>
      </c>
      <c r="D71" s="213" t="s">
        <v>180</v>
      </c>
      <c r="E71" s="213" t="s">
        <v>181</v>
      </c>
      <c r="F71" s="213" t="s">
        <v>33</v>
      </c>
      <c r="G71" s="213" t="s">
        <v>257</v>
      </c>
      <c r="H71" s="225"/>
      <c r="I71" s="225"/>
      <c r="J71" s="225"/>
      <c r="K71" s="216"/>
      <c r="N71" s="80"/>
    </row>
    <row r="72" spans="1:14" ht="38.25" customHeight="1" hidden="1">
      <c r="A72" s="285"/>
      <c r="B72" s="224" t="s">
        <v>258</v>
      </c>
      <c r="C72" s="235" t="s">
        <v>656</v>
      </c>
      <c r="D72" s="213" t="s">
        <v>180</v>
      </c>
      <c r="E72" s="213" t="s">
        <v>181</v>
      </c>
      <c r="F72" s="213" t="s">
        <v>33</v>
      </c>
      <c r="G72" s="213" t="s">
        <v>259</v>
      </c>
      <c r="H72" s="225"/>
      <c r="I72" s="225"/>
      <c r="J72" s="225"/>
      <c r="K72" s="216"/>
      <c r="N72" s="80"/>
    </row>
    <row r="73" spans="1:14" ht="36">
      <c r="A73" s="285"/>
      <c r="B73" s="224" t="s">
        <v>504</v>
      </c>
      <c r="C73" s="235">
        <v>933</v>
      </c>
      <c r="D73" s="213" t="s">
        <v>180</v>
      </c>
      <c r="E73" s="213" t="s">
        <v>181</v>
      </c>
      <c r="F73" s="213" t="s">
        <v>613</v>
      </c>
      <c r="G73" s="213" t="s">
        <v>287</v>
      </c>
      <c r="H73" s="225">
        <f>H74</f>
        <v>1</v>
      </c>
      <c r="I73" s="225"/>
      <c r="J73" s="225"/>
      <c r="K73" s="216"/>
      <c r="N73" s="80"/>
    </row>
    <row r="74" spans="1:14" ht="48">
      <c r="A74" s="285"/>
      <c r="B74" s="224" t="s">
        <v>505</v>
      </c>
      <c r="C74" s="235">
        <v>933</v>
      </c>
      <c r="D74" s="213" t="s">
        <v>180</v>
      </c>
      <c r="E74" s="213" t="s">
        <v>181</v>
      </c>
      <c r="F74" s="213" t="s">
        <v>613</v>
      </c>
      <c r="G74" s="213" t="s">
        <v>288</v>
      </c>
      <c r="H74" s="225">
        <f>H75</f>
        <v>1</v>
      </c>
      <c r="I74" s="225"/>
      <c r="J74" s="225"/>
      <c r="K74" s="216"/>
      <c r="N74" s="80"/>
    </row>
    <row r="75" spans="1:14" ht="48">
      <c r="A75" s="285"/>
      <c r="B75" s="224" t="s">
        <v>6</v>
      </c>
      <c r="C75" s="235">
        <v>933</v>
      </c>
      <c r="D75" s="213" t="s">
        <v>180</v>
      </c>
      <c r="E75" s="213" t="s">
        <v>181</v>
      </c>
      <c r="F75" s="213" t="s">
        <v>613</v>
      </c>
      <c r="G75" s="213" t="s">
        <v>249</v>
      </c>
      <c r="H75" s="225">
        <v>1</v>
      </c>
      <c r="I75" s="225"/>
      <c r="J75" s="225"/>
      <c r="K75" s="216"/>
      <c r="N75" s="80"/>
    </row>
    <row r="76" spans="1:14" ht="24">
      <c r="A76" s="285"/>
      <c r="B76" s="222" t="s">
        <v>34</v>
      </c>
      <c r="C76" s="240">
        <v>933</v>
      </c>
      <c r="D76" s="208" t="s">
        <v>180</v>
      </c>
      <c r="E76" s="208" t="s">
        <v>182</v>
      </c>
      <c r="F76" s="208"/>
      <c r="G76" s="208"/>
      <c r="H76" s="223">
        <f>H83</f>
        <v>1</v>
      </c>
      <c r="I76" s="223"/>
      <c r="J76" s="223"/>
      <c r="K76" s="216"/>
      <c r="N76" s="79"/>
    </row>
    <row r="77" spans="1:14" ht="36">
      <c r="A77" s="285"/>
      <c r="B77" s="224" t="s">
        <v>391</v>
      </c>
      <c r="C77" s="235">
        <v>933</v>
      </c>
      <c r="D77" s="213" t="s">
        <v>180</v>
      </c>
      <c r="E77" s="213" t="s">
        <v>182</v>
      </c>
      <c r="F77" s="213" t="s">
        <v>611</v>
      </c>
      <c r="G77" s="213"/>
      <c r="H77" s="225">
        <f>H83</f>
        <v>1</v>
      </c>
      <c r="I77" s="225"/>
      <c r="J77" s="225"/>
      <c r="K77" s="216"/>
      <c r="N77" s="80"/>
    </row>
    <row r="78" spans="1:14" ht="27.75" customHeight="1" hidden="1">
      <c r="A78" s="285"/>
      <c r="B78" s="224" t="s">
        <v>35</v>
      </c>
      <c r="C78" s="235" t="s">
        <v>656</v>
      </c>
      <c r="D78" s="213" t="s">
        <v>180</v>
      </c>
      <c r="E78" s="213" t="s">
        <v>182</v>
      </c>
      <c r="F78" s="213" t="s">
        <v>27</v>
      </c>
      <c r="G78" s="213" t="s">
        <v>323</v>
      </c>
      <c r="H78" s="225"/>
      <c r="I78" s="225"/>
      <c r="J78" s="225"/>
      <c r="K78" s="216"/>
      <c r="N78" s="80"/>
    </row>
    <row r="79" spans="1:14" ht="29.25" customHeight="1" hidden="1">
      <c r="A79" s="285"/>
      <c r="B79" s="224" t="s">
        <v>36</v>
      </c>
      <c r="C79" s="235" t="s">
        <v>656</v>
      </c>
      <c r="D79" s="213" t="s">
        <v>180</v>
      </c>
      <c r="E79" s="213" t="s">
        <v>182</v>
      </c>
      <c r="F79" s="213" t="s">
        <v>27</v>
      </c>
      <c r="G79" s="213" t="s">
        <v>37</v>
      </c>
      <c r="H79" s="225"/>
      <c r="I79" s="225"/>
      <c r="J79" s="225"/>
      <c r="K79" s="216"/>
      <c r="N79" s="80"/>
    </row>
    <row r="80" spans="1:14" ht="38.25" customHeight="1" hidden="1">
      <c r="A80" s="285"/>
      <c r="B80" s="224" t="s">
        <v>258</v>
      </c>
      <c r="C80" s="235" t="s">
        <v>656</v>
      </c>
      <c r="D80" s="213" t="s">
        <v>180</v>
      </c>
      <c r="E80" s="213" t="s">
        <v>182</v>
      </c>
      <c r="F80" s="213" t="s">
        <v>27</v>
      </c>
      <c r="G80" s="213" t="s">
        <v>259</v>
      </c>
      <c r="H80" s="225"/>
      <c r="I80" s="225"/>
      <c r="J80" s="225"/>
      <c r="K80" s="216"/>
      <c r="N80" s="80"/>
    </row>
    <row r="81" spans="1:14" ht="36">
      <c r="A81" s="285"/>
      <c r="B81" s="224" t="s">
        <v>504</v>
      </c>
      <c r="C81" s="235">
        <v>933</v>
      </c>
      <c r="D81" s="213" t="s">
        <v>180</v>
      </c>
      <c r="E81" s="213" t="s">
        <v>182</v>
      </c>
      <c r="F81" s="213" t="s">
        <v>611</v>
      </c>
      <c r="G81" s="213" t="s">
        <v>287</v>
      </c>
      <c r="H81" s="225">
        <f>H82</f>
        <v>1</v>
      </c>
      <c r="I81" s="225"/>
      <c r="J81" s="225"/>
      <c r="K81" s="216"/>
      <c r="N81" s="80"/>
    </row>
    <row r="82" spans="1:14" ht="48">
      <c r="A82" s="285"/>
      <c r="B82" s="224" t="s">
        <v>505</v>
      </c>
      <c r="C82" s="235">
        <v>933</v>
      </c>
      <c r="D82" s="213" t="s">
        <v>180</v>
      </c>
      <c r="E82" s="213" t="s">
        <v>182</v>
      </c>
      <c r="F82" s="213" t="s">
        <v>611</v>
      </c>
      <c r="G82" s="213" t="s">
        <v>288</v>
      </c>
      <c r="H82" s="225">
        <f>H83</f>
        <v>1</v>
      </c>
      <c r="I82" s="225"/>
      <c r="J82" s="225"/>
      <c r="K82" s="216"/>
      <c r="N82" s="80"/>
    </row>
    <row r="83" spans="1:14" ht="48">
      <c r="A83" s="285"/>
      <c r="B83" s="224" t="s">
        <v>6</v>
      </c>
      <c r="C83" s="235">
        <v>933</v>
      </c>
      <c r="D83" s="213" t="s">
        <v>180</v>
      </c>
      <c r="E83" s="213" t="s">
        <v>182</v>
      </c>
      <c r="F83" s="213" t="s">
        <v>611</v>
      </c>
      <c r="G83" s="213" t="s">
        <v>249</v>
      </c>
      <c r="H83" s="225">
        <v>1</v>
      </c>
      <c r="I83" s="225"/>
      <c r="J83" s="225"/>
      <c r="K83" s="216"/>
      <c r="N83" s="80"/>
    </row>
    <row r="84" spans="1:14" ht="51" customHeight="1" hidden="1">
      <c r="A84" s="285"/>
      <c r="B84" s="222" t="s">
        <v>38</v>
      </c>
      <c r="C84" s="235" t="s">
        <v>656</v>
      </c>
      <c r="D84" s="213" t="s">
        <v>180</v>
      </c>
      <c r="E84" s="213" t="s">
        <v>185</v>
      </c>
      <c r="F84" s="213"/>
      <c r="G84" s="213"/>
      <c r="H84" s="223"/>
      <c r="I84" s="223"/>
      <c r="J84" s="223"/>
      <c r="K84" s="216"/>
      <c r="N84" s="79"/>
    </row>
    <row r="85" spans="1:14" ht="51" customHeight="1" hidden="1">
      <c r="A85" s="285"/>
      <c r="B85" s="224" t="s">
        <v>391</v>
      </c>
      <c r="C85" s="235" t="s">
        <v>656</v>
      </c>
      <c r="D85" s="213" t="s">
        <v>180</v>
      </c>
      <c r="E85" s="213" t="s">
        <v>185</v>
      </c>
      <c r="F85" s="213" t="s">
        <v>27</v>
      </c>
      <c r="G85" s="213"/>
      <c r="H85" s="223"/>
      <c r="I85" s="223"/>
      <c r="J85" s="223"/>
      <c r="K85" s="216"/>
      <c r="N85" s="79"/>
    </row>
    <row r="86" spans="1:14" ht="41.25" customHeight="1" hidden="1">
      <c r="A86" s="285"/>
      <c r="B86" s="224" t="s">
        <v>3</v>
      </c>
      <c r="C86" s="235" t="s">
        <v>656</v>
      </c>
      <c r="D86" s="213" t="s">
        <v>180</v>
      </c>
      <c r="E86" s="213" t="s">
        <v>185</v>
      </c>
      <c r="F86" s="213" t="s">
        <v>27</v>
      </c>
      <c r="G86" s="213" t="s">
        <v>247</v>
      </c>
      <c r="H86" s="223"/>
      <c r="I86" s="223"/>
      <c r="J86" s="223"/>
      <c r="K86" s="216"/>
      <c r="N86" s="79"/>
    </row>
    <row r="87" spans="1:14" ht="41.25" customHeight="1" hidden="1">
      <c r="A87" s="285"/>
      <c r="B87" s="224" t="s">
        <v>5</v>
      </c>
      <c r="C87" s="235" t="s">
        <v>656</v>
      </c>
      <c r="D87" s="213" t="s">
        <v>180</v>
      </c>
      <c r="E87" s="213" t="s">
        <v>185</v>
      </c>
      <c r="F87" s="213" t="s">
        <v>27</v>
      </c>
      <c r="G87" s="213" t="s">
        <v>257</v>
      </c>
      <c r="H87" s="223"/>
      <c r="I87" s="223"/>
      <c r="J87" s="223"/>
      <c r="K87" s="216"/>
      <c r="N87" s="79"/>
    </row>
    <row r="88" spans="1:14" ht="38.25" customHeight="1" hidden="1">
      <c r="A88" s="285"/>
      <c r="B88" s="224" t="s">
        <v>258</v>
      </c>
      <c r="C88" s="235" t="s">
        <v>656</v>
      </c>
      <c r="D88" s="213" t="s">
        <v>180</v>
      </c>
      <c r="E88" s="213" t="s">
        <v>185</v>
      </c>
      <c r="F88" s="213" t="s">
        <v>27</v>
      </c>
      <c r="G88" s="213" t="s">
        <v>259</v>
      </c>
      <c r="H88" s="223"/>
      <c r="I88" s="223"/>
      <c r="J88" s="223"/>
      <c r="K88" s="216"/>
      <c r="N88" s="79"/>
    </row>
    <row r="89" spans="1:14" ht="51" customHeight="1" hidden="1">
      <c r="A89" s="285"/>
      <c r="B89" s="224" t="s">
        <v>6</v>
      </c>
      <c r="C89" s="235" t="s">
        <v>656</v>
      </c>
      <c r="D89" s="213" t="s">
        <v>180</v>
      </c>
      <c r="E89" s="213" t="s">
        <v>185</v>
      </c>
      <c r="F89" s="213" t="s">
        <v>27</v>
      </c>
      <c r="G89" s="213" t="s">
        <v>249</v>
      </c>
      <c r="H89" s="223"/>
      <c r="I89" s="223"/>
      <c r="J89" s="223"/>
      <c r="K89" s="216"/>
      <c r="N89" s="79"/>
    </row>
    <row r="90" spans="1:14" ht="25.5" customHeight="1" hidden="1">
      <c r="A90" s="285"/>
      <c r="B90" s="237" t="s">
        <v>452</v>
      </c>
      <c r="C90" s="238">
        <v>933</v>
      </c>
      <c r="D90" s="238" t="s">
        <v>186</v>
      </c>
      <c r="E90" s="238"/>
      <c r="F90" s="238"/>
      <c r="G90" s="238"/>
      <c r="H90" s="239">
        <f>H98</f>
        <v>0</v>
      </c>
      <c r="I90" s="239"/>
      <c r="J90" s="239"/>
      <c r="K90" s="216"/>
      <c r="N90" s="82"/>
    </row>
    <row r="91" spans="1:14" ht="17.25" customHeight="1" hidden="1">
      <c r="A91" s="285"/>
      <c r="B91" s="222" t="s">
        <v>39</v>
      </c>
      <c r="C91" s="241" t="s">
        <v>656</v>
      </c>
      <c r="D91" s="241" t="s">
        <v>186</v>
      </c>
      <c r="E91" s="241" t="s">
        <v>183</v>
      </c>
      <c r="F91" s="242"/>
      <c r="G91" s="241"/>
      <c r="H91" s="243"/>
      <c r="I91" s="243"/>
      <c r="J91" s="243"/>
      <c r="K91" s="216"/>
      <c r="N91" s="83"/>
    </row>
    <row r="92" spans="1:14" ht="25.5" customHeight="1" hidden="1">
      <c r="A92" s="285"/>
      <c r="B92" s="224" t="s">
        <v>40</v>
      </c>
      <c r="C92" s="241" t="s">
        <v>656</v>
      </c>
      <c r="D92" s="241" t="s">
        <v>186</v>
      </c>
      <c r="E92" s="241" t="s">
        <v>183</v>
      </c>
      <c r="F92" s="242" t="s">
        <v>41</v>
      </c>
      <c r="G92" s="241"/>
      <c r="H92" s="243"/>
      <c r="I92" s="243"/>
      <c r="J92" s="243"/>
      <c r="K92" s="216"/>
      <c r="N92" s="83"/>
    </row>
    <row r="93" spans="1:14" ht="63.75" customHeight="1" hidden="1">
      <c r="A93" s="285"/>
      <c r="B93" s="224" t="s">
        <v>42</v>
      </c>
      <c r="C93" s="241" t="s">
        <v>656</v>
      </c>
      <c r="D93" s="241" t="s">
        <v>186</v>
      </c>
      <c r="E93" s="241" t="s">
        <v>183</v>
      </c>
      <c r="F93" s="242" t="s">
        <v>43</v>
      </c>
      <c r="G93" s="241"/>
      <c r="H93" s="243"/>
      <c r="I93" s="243"/>
      <c r="J93" s="243"/>
      <c r="K93" s="216"/>
      <c r="N93" s="83"/>
    </row>
    <row r="94" spans="1:14" ht="51" customHeight="1" hidden="1">
      <c r="A94" s="285"/>
      <c r="B94" s="224" t="s">
        <v>6</v>
      </c>
      <c r="C94" s="241" t="s">
        <v>656</v>
      </c>
      <c r="D94" s="241" t="s">
        <v>186</v>
      </c>
      <c r="E94" s="241" t="s">
        <v>183</v>
      </c>
      <c r="F94" s="242" t="s">
        <v>43</v>
      </c>
      <c r="G94" s="241" t="s">
        <v>249</v>
      </c>
      <c r="H94" s="243"/>
      <c r="I94" s="243"/>
      <c r="J94" s="243"/>
      <c r="K94" s="216"/>
      <c r="N94" s="83"/>
    </row>
    <row r="95" spans="1:14" ht="12.75" customHeight="1" hidden="1">
      <c r="A95" s="285"/>
      <c r="B95" s="222" t="s">
        <v>44</v>
      </c>
      <c r="C95" s="241" t="s">
        <v>656</v>
      </c>
      <c r="D95" s="241" t="s">
        <v>186</v>
      </c>
      <c r="E95" s="241" t="s">
        <v>188</v>
      </c>
      <c r="F95" s="242"/>
      <c r="G95" s="241"/>
      <c r="H95" s="243"/>
      <c r="I95" s="243"/>
      <c r="J95" s="243"/>
      <c r="K95" s="216"/>
      <c r="N95" s="83"/>
    </row>
    <row r="96" spans="1:14" ht="12.75" customHeight="1" hidden="1">
      <c r="A96" s="285"/>
      <c r="B96" s="224" t="s">
        <v>45</v>
      </c>
      <c r="C96" s="241" t="s">
        <v>656</v>
      </c>
      <c r="D96" s="241" t="s">
        <v>186</v>
      </c>
      <c r="E96" s="241" t="s">
        <v>188</v>
      </c>
      <c r="F96" s="242" t="s">
        <v>46</v>
      </c>
      <c r="G96" s="241"/>
      <c r="H96" s="243"/>
      <c r="I96" s="243"/>
      <c r="J96" s="243"/>
      <c r="K96" s="216"/>
      <c r="N96" s="83"/>
    </row>
    <row r="97" spans="1:14" ht="39" customHeight="1" hidden="1">
      <c r="A97" s="285"/>
      <c r="B97" s="224" t="s">
        <v>314</v>
      </c>
      <c r="C97" s="241" t="s">
        <v>656</v>
      </c>
      <c r="D97" s="241" t="s">
        <v>186</v>
      </c>
      <c r="E97" s="241" t="s">
        <v>188</v>
      </c>
      <c r="F97" s="242" t="s">
        <v>46</v>
      </c>
      <c r="G97" s="244">
        <v>810</v>
      </c>
      <c r="H97" s="243"/>
      <c r="I97" s="243"/>
      <c r="J97" s="243"/>
      <c r="K97" s="216"/>
      <c r="N97" s="83"/>
    </row>
    <row r="98" spans="1:14" ht="25.5" customHeight="1" hidden="1">
      <c r="A98" s="285"/>
      <c r="B98" s="222" t="s">
        <v>302</v>
      </c>
      <c r="C98" s="208" t="s">
        <v>82</v>
      </c>
      <c r="D98" s="245" t="s">
        <v>186</v>
      </c>
      <c r="E98" s="245" t="s">
        <v>181</v>
      </c>
      <c r="F98" s="246"/>
      <c r="G98" s="245"/>
      <c r="H98" s="247">
        <f>H99</f>
        <v>0</v>
      </c>
      <c r="I98" s="247"/>
      <c r="J98" s="247"/>
      <c r="K98" s="216"/>
      <c r="N98" s="84"/>
    </row>
    <row r="99" spans="1:14" ht="25.5" customHeight="1" hidden="1">
      <c r="A99" s="285"/>
      <c r="B99" s="224" t="s">
        <v>47</v>
      </c>
      <c r="C99" s="213" t="s">
        <v>82</v>
      </c>
      <c r="D99" s="241" t="s">
        <v>186</v>
      </c>
      <c r="E99" s="241" t="s">
        <v>181</v>
      </c>
      <c r="F99" s="242" t="s">
        <v>48</v>
      </c>
      <c r="G99" s="244"/>
      <c r="H99" s="243">
        <f>H100</f>
        <v>0</v>
      </c>
      <c r="I99" s="243"/>
      <c r="J99" s="243"/>
      <c r="K99" s="216"/>
      <c r="N99" s="83"/>
    </row>
    <row r="100" spans="1:14" ht="39" customHeight="1" hidden="1">
      <c r="A100" s="285"/>
      <c r="B100" s="224" t="s">
        <v>6</v>
      </c>
      <c r="C100" s="213" t="s">
        <v>82</v>
      </c>
      <c r="D100" s="241" t="s">
        <v>186</v>
      </c>
      <c r="E100" s="241" t="s">
        <v>181</v>
      </c>
      <c r="F100" s="242" t="s">
        <v>48</v>
      </c>
      <c r="G100" s="244">
        <v>244</v>
      </c>
      <c r="H100" s="243">
        <v>0</v>
      </c>
      <c r="I100" s="243"/>
      <c r="J100" s="243"/>
      <c r="K100" s="216"/>
      <c r="N100" s="83"/>
    </row>
    <row r="101" spans="1:14" ht="51" customHeight="1" hidden="1">
      <c r="A101" s="285"/>
      <c r="B101" s="224" t="s">
        <v>49</v>
      </c>
      <c r="C101" s="241" t="s">
        <v>656</v>
      </c>
      <c r="D101" s="241" t="s">
        <v>186</v>
      </c>
      <c r="E101" s="241" t="s">
        <v>181</v>
      </c>
      <c r="F101" s="242" t="s">
        <v>48</v>
      </c>
      <c r="G101" s="244">
        <v>414</v>
      </c>
      <c r="H101" s="243"/>
      <c r="I101" s="243"/>
      <c r="J101" s="243"/>
      <c r="K101" s="216"/>
      <c r="N101" s="83"/>
    </row>
    <row r="102" spans="1:14" ht="39.75" customHeight="1">
      <c r="A102" s="285"/>
      <c r="B102" s="237" t="s">
        <v>50</v>
      </c>
      <c r="C102" s="238">
        <v>933</v>
      </c>
      <c r="D102" s="238" t="s">
        <v>187</v>
      </c>
      <c r="E102" s="238"/>
      <c r="F102" s="248"/>
      <c r="G102" s="238"/>
      <c r="H102" s="239">
        <f>H108+H104</f>
        <v>22</v>
      </c>
      <c r="I102" s="239"/>
      <c r="J102" s="239"/>
      <c r="K102" s="216"/>
      <c r="N102" s="82"/>
    </row>
    <row r="103" spans="1:14" s="93" customFormat="1" ht="39.75" customHeight="1">
      <c r="A103" s="285"/>
      <c r="B103" s="222" t="s">
        <v>516</v>
      </c>
      <c r="C103" s="245">
        <v>933</v>
      </c>
      <c r="D103" s="246" t="s">
        <v>187</v>
      </c>
      <c r="E103" s="246"/>
      <c r="F103" s="246"/>
      <c r="G103" s="245"/>
      <c r="H103" s="247">
        <f>H107</f>
        <v>2</v>
      </c>
      <c r="I103" s="247"/>
      <c r="J103" s="247"/>
      <c r="K103" s="249"/>
      <c r="N103" s="84"/>
    </row>
    <row r="104" spans="1:14" ht="39.75" customHeight="1">
      <c r="A104" s="285"/>
      <c r="B104" s="250" t="s">
        <v>517</v>
      </c>
      <c r="C104" s="241">
        <v>933</v>
      </c>
      <c r="D104" s="242" t="s">
        <v>187</v>
      </c>
      <c r="E104" s="242" t="s">
        <v>177</v>
      </c>
      <c r="F104" s="242" t="s">
        <v>612</v>
      </c>
      <c r="G104" s="241"/>
      <c r="H104" s="243">
        <f aca="true" t="shared" si="0" ref="H104:I106">H105</f>
        <v>2</v>
      </c>
      <c r="I104" s="243"/>
      <c r="J104" s="243"/>
      <c r="K104" s="216"/>
      <c r="N104" s="82"/>
    </row>
    <row r="105" spans="1:14" s="93" customFormat="1" ht="36">
      <c r="A105" s="285"/>
      <c r="B105" s="224" t="s">
        <v>504</v>
      </c>
      <c r="C105" s="241">
        <v>933</v>
      </c>
      <c r="D105" s="213" t="s">
        <v>187</v>
      </c>
      <c r="E105" s="242" t="s">
        <v>177</v>
      </c>
      <c r="F105" s="242" t="s">
        <v>612</v>
      </c>
      <c r="G105" s="241">
        <v>200</v>
      </c>
      <c r="H105" s="243">
        <f t="shared" si="0"/>
        <v>2</v>
      </c>
      <c r="I105" s="243"/>
      <c r="J105" s="243"/>
      <c r="K105" s="249"/>
      <c r="N105" s="84"/>
    </row>
    <row r="106" spans="1:14" s="93" customFormat="1" ht="48">
      <c r="A106" s="285"/>
      <c r="B106" s="224" t="s">
        <v>290</v>
      </c>
      <c r="C106" s="241">
        <v>933</v>
      </c>
      <c r="D106" s="213" t="s">
        <v>187</v>
      </c>
      <c r="E106" s="242" t="s">
        <v>177</v>
      </c>
      <c r="F106" s="242" t="s">
        <v>612</v>
      </c>
      <c r="G106" s="241">
        <v>240</v>
      </c>
      <c r="H106" s="243">
        <f t="shared" si="0"/>
        <v>2</v>
      </c>
      <c r="I106" s="243"/>
      <c r="J106" s="243"/>
      <c r="K106" s="249"/>
      <c r="N106" s="84"/>
    </row>
    <row r="107" spans="1:14" ht="48">
      <c r="A107" s="285"/>
      <c r="B107" s="224" t="s">
        <v>6</v>
      </c>
      <c r="C107" s="241">
        <v>933</v>
      </c>
      <c r="D107" s="213" t="s">
        <v>187</v>
      </c>
      <c r="E107" s="242" t="s">
        <v>177</v>
      </c>
      <c r="F107" s="242" t="s">
        <v>612</v>
      </c>
      <c r="G107" s="241">
        <v>244</v>
      </c>
      <c r="H107" s="243">
        <v>2</v>
      </c>
      <c r="I107" s="243"/>
      <c r="J107" s="243"/>
      <c r="K107" s="216"/>
      <c r="N107" s="82"/>
    </row>
    <row r="108" spans="1:14" ht="12.75">
      <c r="A108" s="285"/>
      <c r="B108" s="222" t="s">
        <v>51</v>
      </c>
      <c r="C108" s="245">
        <v>933</v>
      </c>
      <c r="D108" s="208" t="s">
        <v>187</v>
      </c>
      <c r="E108" s="208" t="s">
        <v>180</v>
      </c>
      <c r="F108" s="208" t="s">
        <v>611</v>
      </c>
      <c r="G108" s="208"/>
      <c r="H108" s="223">
        <f>H109</f>
        <v>20</v>
      </c>
      <c r="I108" s="223"/>
      <c r="J108" s="223"/>
      <c r="K108" s="216"/>
      <c r="N108" s="79"/>
    </row>
    <row r="109" spans="1:14" ht="36">
      <c r="A109" s="285"/>
      <c r="B109" s="224" t="s">
        <v>391</v>
      </c>
      <c r="C109" s="241">
        <v>933</v>
      </c>
      <c r="D109" s="213" t="s">
        <v>187</v>
      </c>
      <c r="E109" s="213" t="s">
        <v>180</v>
      </c>
      <c r="F109" s="213" t="s">
        <v>611</v>
      </c>
      <c r="G109" s="213"/>
      <c r="H109" s="225">
        <f>H112</f>
        <v>20</v>
      </c>
      <c r="I109" s="225"/>
      <c r="J109" s="225"/>
      <c r="K109" s="216"/>
      <c r="N109" s="80"/>
    </row>
    <row r="110" spans="1:14" ht="36">
      <c r="A110" s="285"/>
      <c r="B110" s="224" t="s">
        <v>504</v>
      </c>
      <c r="C110" s="241">
        <v>933</v>
      </c>
      <c r="D110" s="213" t="s">
        <v>187</v>
      </c>
      <c r="E110" s="213" t="s">
        <v>180</v>
      </c>
      <c r="F110" s="213" t="s">
        <v>611</v>
      </c>
      <c r="G110" s="213" t="s">
        <v>287</v>
      </c>
      <c r="H110" s="225">
        <f>H111</f>
        <v>20</v>
      </c>
      <c r="I110" s="225"/>
      <c r="J110" s="225"/>
      <c r="K110" s="216"/>
      <c r="N110" s="80"/>
    </row>
    <row r="111" spans="1:14" ht="48">
      <c r="A111" s="285"/>
      <c r="B111" s="224" t="s">
        <v>290</v>
      </c>
      <c r="C111" s="241">
        <v>933</v>
      </c>
      <c r="D111" s="213" t="s">
        <v>187</v>
      </c>
      <c r="E111" s="213" t="s">
        <v>180</v>
      </c>
      <c r="F111" s="213" t="s">
        <v>611</v>
      </c>
      <c r="G111" s="213" t="s">
        <v>288</v>
      </c>
      <c r="H111" s="225">
        <f>H112</f>
        <v>20</v>
      </c>
      <c r="I111" s="225"/>
      <c r="J111" s="225"/>
      <c r="K111" s="216"/>
      <c r="N111" s="80"/>
    </row>
    <row r="112" spans="1:14" ht="48">
      <c r="A112" s="285"/>
      <c r="B112" s="224" t="s">
        <v>6</v>
      </c>
      <c r="C112" s="241">
        <v>933</v>
      </c>
      <c r="D112" s="213" t="s">
        <v>187</v>
      </c>
      <c r="E112" s="213" t="s">
        <v>180</v>
      </c>
      <c r="F112" s="213" t="s">
        <v>611</v>
      </c>
      <c r="G112" s="213" t="s">
        <v>249</v>
      </c>
      <c r="H112" s="225">
        <v>20</v>
      </c>
      <c r="I112" s="225"/>
      <c r="J112" s="225"/>
      <c r="K112" s="216"/>
      <c r="N112" s="80"/>
    </row>
    <row r="113" spans="1:14" ht="63.75" customHeight="1" hidden="1">
      <c r="A113" s="285"/>
      <c r="B113" s="224" t="s">
        <v>310</v>
      </c>
      <c r="C113" s="241" t="s">
        <v>656</v>
      </c>
      <c r="D113" s="213" t="s">
        <v>187</v>
      </c>
      <c r="E113" s="213" t="s">
        <v>180</v>
      </c>
      <c r="F113" s="213" t="s">
        <v>52</v>
      </c>
      <c r="G113" s="213" t="s">
        <v>308</v>
      </c>
      <c r="H113" s="223"/>
      <c r="I113" s="223"/>
      <c r="J113" s="223"/>
      <c r="K113" s="216"/>
      <c r="N113" s="79"/>
    </row>
    <row r="114" spans="1:14" ht="38.25" customHeight="1" hidden="1">
      <c r="A114" s="285"/>
      <c r="B114" s="222" t="s">
        <v>220</v>
      </c>
      <c r="C114" s="241" t="s">
        <v>656</v>
      </c>
      <c r="D114" s="213" t="s">
        <v>187</v>
      </c>
      <c r="E114" s="213" t="s">
        <v>187</v>
      </c>
      <c r="F114" s="213"/>
      <c r="G114" s="213"/>
      <c r="H114" s="223"/>
      <c r="I114" s="223"/>
      <c r="J114" s="223"/>
      <c r="K114" s="216"/>
      <c r="N114" s="79"/>
    </row>
    <row r="115" spans="1:14" ht="51" customHeight="1" hidden="1">
      <c r="A115" s="285"/>
      <c r="B115" s="227" t="s">
        <v>391</v>
      </c>
      <c r="C115" s="241" t="s">
        <v>656</v>
      </c>
      <c r="D115" s="213" t="s">
        <v>187</v>
      </c>
      <c r="E115" s="213" t="s">
        <v>187</v>
      </c>
      <c r="F115" s="213" t="s">
        <v>27</v>
      </c>
      <c r="G115" s="213"/>
      <c r="H115" s="223"/>
      <c r="I115" s="223"/>
      <c r="J115" s="223"/>
      <c r="K115" s="216"/>
      <c r="N115" s="79"/>
    </row>
    <row r="116" spans="1:14" ht="27.75" customHeight="1" hidden="1">
      <c r="A116" s="285"/>
      <c r="B116" s="224" t="s">
        <v>35</v>
      </c>
      <c r="C116" s="241" t="s">
        <v>656</v>
      </c>
      <c r="D116" s="213" t="s">
        <v>187</v>
      </c>
      <c r="E116" s="213" t="s">
        <v>187</v>
      </c>
      <c r="F116" s="213" t="s">
        <v>27</v>
      </c>
      <c r="G116" s="213" t="s">
        <v>323</v>
      </c>
      <c r="H116" s="223"/>
      <c r="I116" s="223"/>
      <c r="J116" s="223"/>
      <c r="K116" s="216"/>
      <c r="N116" s="79"/>
    </row>
    <row r="117" spans="1:14" ht="27" customHeight="1" hidden="1">
      <c r="A117" s="285"/>
      <c r="B117" s="224" t="s">
        <v>36</v>
      </c>
      <c r="C117" s="241" t="s">
        <v>656</v>
      </c>
      <c r="D117" s="213" t="s">
        <v>187</v>
      </c>
      <c r="E117" s="213" t="s">
        <v>187</v>
      </c>
      <c r="F117" s="213" t="s">
        <v>27</v>
      </c>
      <c r="G117" s="213" t="s">
        <v>37</v>
      </c>
      <c r="H117" s="223"/>
      <c r="I117" s="223"/>
      <c r="J117" s="223"/>
      <c r="K117" s="216"/>
      <c r="N117" s="79"/>
    </row>
    <row r="118" spans="1:14" ht="38.25" customHeight="1" hidden="1">
      <c r="A118" s="285"/>
      <c r="B118" s="224" t="s">
        <v>258</v>
      </c>
      <c r="C118" s="241" t="s">
        <v>656</v>
      </c>
      <c r="D118" s="213" t="s">
        <v>187</v>
      </c>
      <c r="E118" s="213" t="s">
        <v>187</v>
      </c>
      <c r="F118" s="213" t="s">
        <v>27</v>
      </c>
      <c r="G118" s="213" t="s">
        <v>259</v>
      </c>
      <c r="H118" s="223"/>
      <c r="I118" s="223"/>
      <c r="J118" s="223"/>
      <c r="K118" s="216"/>
      <c r="N118" s="79"/>
    </row>
    <row r="119" spans="1:14" ht="51" customHeight="1" hidden="1">
      <c r="A119" s="285"/>
      <c r="B119" s="224" t="s">
        <v>6</v>
      </c>
      <c r="C119" s="241" t="s">
        <v>656</v>
      </c>
      <c r="D119" s="213" t="s">
        <v>187</v>
      </c>
      <c r="E119" s="213" t="s">
        <v>187</v>
      </c>
      <c r="F119" s="213" t="s">
        <v>27</v>
      </c>
      <c r="G119" s="213" t="s">
        <v>249</v>
      </c>
      <c r="H119" s="223"/>
      <c r="I119" s="223"/>
      <c r="J119" s="223"/>
      <c r="K119" s="216"/>
      <c r="N119" s="79"/>
    </row>
    <row r="120" spans="1:14" ht="38.25" customHeight="1" hidden="1">
      <c r="A120" s="285"/>
      <c r="B120" s="224" t="s">
        <v>255</v>
      </c>
      <c r="C120" s="241" t="s">
        <v>656</v>
      </c>
      <c r="D120" s="213" t="s">
        <v>187</v>
      </c>
      <c r="E120" s="213" t="s">
        <v>187</v>
      </c>
      <c r="F120" s="213" t="s">
        <v>27</v>
      </c>
      <c r="G120" s="213" t="s">
        <v>251</v>
      </c>
      <c r="H120" s="223"/>
      <c r="I120" s="223"/>
      <c r="J120" s="223"/>
      <c r="K120" s="216"/>
      <c r="N120" s="79"/>
    </row>
    <row r="121" spans="1:14" ht="25.5" customHeight="1" hidden="1">
      <c r="A121" s="285"/>
      <c r="B121" s="224" t="s">
        <v>305</v>
      </c>
      <c r="C121" s="241" t="s">
        <v>656</v>
      </c>
      <c r="D121" s="213" t="s">
        <v>187</v>
      </c>
      <c r="E121" s="213" t="s">
        <v>187</v>
      </c>
      <c r="F121" s="213" t="s">
        <v>27</v>
      </c>
      <c r="G121" s="213" t="s">
        <v>7</v>
      </c>
      <c r="H121" s="223"/>
      <c r="I121" s="223"/>
      <c r="J121" s="223"/>
      <c r="K121" s="216"/>
      <c r="N121" s="79"/>
    </row>
    <row r="122" spans="1:14" ht="12.75" customHeight="1" hidden="1">
      <c r="A122" s="285"/>
      <c r="B122" s="217" t="s">
        <v>454</v>
      </c>
      <c r="C122" s="251" t="s">
        <v>656</v>
      </c>
      <c r="D122" s="252" t="s">
        <v>179</v>
      </c>
      <c r="E122" s="251"/>
      <c r="F122" s="252"/>
      <c r="G122" s="251"/>
      <c r="H122" s="253"/>
      <c r="I122" s="253"/>
      <c r="J122" s="253"/>
      <c r="K122" s="216"/>
      <c r="N122" s="85"/>
    </row>
    <row r="123" spans="1:14" ht="38.25" customHeight="1" hidden="1">
      <c r="A123" s="285"/>
      <c r="B123" s="222" t="s">
        <v>241</v>
      </c>
      <c r="C123" s="241" t="s">
        <v>656</v>
      </c>
      <c r="D123" s="213" t="s">
        <v>179</v>
      </c>
      <c r="E123" s="213" t="s">
        <v>187</v>
      </c>
      <c r="F123" s="213"/>
      <c r="G123" s="213"/>
      <c r="H123" s="223"/>
      <c r="I123" s="223"/>
      <c r="J123" s="223"/>
      <c r="K123" s="216"/>
      <c r="N123" s="79"/>
    </row>
    <row r="124" spans="1:14" ht="38.25" customHeight="1" hidden="1">
      <c r="A124" s="285"/>
      <c r="B124" s="224" t="s">
        <v>409</v>
      </c>
      <c r="C124" s="241" t="s">
        <v>656</v>
      </c>
      <c r="D124" s="213" t="s">
        <v>179</v>
      </c>
      <c r="E124" s="213" t="s">
        <v>187</v>
      </c>
      <c r="F124" s="213" t="s">
        <v>14</v>
      </c>
      <c r="G124" s="213"/>
      <c r="H124" s="223"/>
      <c r="I124" s="223"/>
      <c r="J124" s="223"/>
      <c r="K124" s="216"/>
      <c r="N124" s="79"/>
    </row>
    <row r="125" spans="1:14" ht="51" customHeight="1" hidden="1">
      <c r="A125" s="285"/>
      <c r="B125" s="224" t="s">
        <v>6</v>
      </c>
      <c r="C125" s="241" t="s">
        <v>656</v>
      </c>
      <c r="D125" s="213" t="s">
        <v>179</v>
      </c>
      <c r="E125" s="213" t="s">
        <v>187</v>
      </c>
      <c r="F125" s="213" t="s">
        <v>14</v>
      </c>
      <c r="G125" s="213" t="s">
        <v>249</v>
      </c>
      <c r="H125" s="223"/>
      <c r="I125" s="223"/>
      <c r="J125" s="223"/>
      <c r="K125" s="216"/>
      <c r="N125" s="79"/>
    </row>
    <row r="126" spans="1:14" ht="25.5" customHeight="1" hidden="1">
      <c r="A126" s="285"/>
      <c r="B126" s="222" t="s">
        <v>199</v>
      </c>
      <c r="C126" s="241" t="s">
        <v>656</v>
      </c>
      <c r="D126" s="213" t="s">
        <v>179</v>
      </c>
      <c r="E126" s="213" t="s">
        <v>179</v>
      </c>
      <c r="F126" s="213"/>
      <c r="G126" s="213"/>
      <c r="H126" s="223"/>
      <c r="I126" s="223"/>
      <c r="J126" s="223"/>
      <c r="K126" s="216"/>
      <c r="N126" s="79"/>
    </row>
    <row r="127" spans="1:14" ht="17.25" customHeight="1" hidden="1">
      <c r="A127" s="285"/>
      <c r="B127" s="224" t="s">
        <v>379</v>
      </c>
      <c r="C127" s="241" t="s">
        <v>656</v>
      </c>
      <c r="D127" s="213" t="s">
        <v>179</v>
      </c>
      <c r="E127" s="213" t="s">
        <v>179</v>
      </c>
      <c r="F127" s="213" t="s">
        <v>53</v>
      </c>
      <c r="G127" s="213"/>
      <c r="H127" s="223"/>
      <c r="I127" s="223"/>
      <c r="J127" s="223"/>
      <c r="K127" s="216"/>
      <c r="N127" s="79"/>
    </row>
    <row r="128" spans="1:14" ht="51" customHeight="1" hidden="1">
      <c r="A128" s="285"/>
      <c r="B128" s="224" t="s">
        <v>6</v>
      </c>
      <c r="C128" s="241" t="s">
        <v>656</v>
      </c>
      <c r="D128" s="213" t="s">
        <v>179</v>
      </c>
      <c r="E128" s="213" t="s">
        <v>179</v>
      </c>
      <c r="F128" s="213" t="s">
        <v>53</v>
      </c>
      <c r="G128" s="213" t="s">
        <v>249</v>
      </c>
      <c r="H128" s="223"/>
      <c r="I128" s="223"/>
      <c r="J128" s="223"/>
      <c r="K128" s="216"/>
      <c r="N128" s="79"/>
    </row>
    <row r="129" spans="1:14" ht="24">
      <c r="A129" s="285"/>
      <c r="B129" s="237" t="s">
        <v>455</v>
      </c>
      <c r="C129" s="238">
        <v>933</v>
      </c>
      <c r="D129" s="248" t="s">
        <v>188</v>
      </c>
      <c r="E129" s="238"/>
      <c r="F129" s="248"/>
      <c r="G129" s="238"/>
      <c r="H129" s="239">
        <f>H130</f>
        <v>2407.31002</v>
      </c>
      <c r="I129" s="239"/>
      <c r="J129" s="239"/>
      <c r="K129" s="216"/>
      <c r="N129" s="82"/>
    </row>
    <row r="130" spans="1:14" ht="12.75">
      <c r="A130" s="285"/>
      <c r="B130" s="222" t="s">
        <v>202</v>
      </c>
      <c r="C130" s="241">
        <v>933</v>
      </c>
      <c r="D130" s="213" t="s">
        <v>188</v>
      </c>
      <c r="E130" s="213" t="s">
        <v>177</v>
      </c>
      <c r="F130" s="213"/>
      <c r="G130" s="213"/>
      <c r="H130" s="225">
        <f>H133+H136</f>
        <v>2407.31002</v>
      </c>
      <c r="I130" s="225"/>
      <c r="J130" s="225"/>
      <c r="K130" s="254"/>
      <c r="N130" s="80"/>
    </row>
    <row r="131" spans="1:14" ht="36">
      <c r="A131" s="285"/>
      <c r="B131" s="224" t="s">
        <v>203</v>
      </c>
      <c r="C131" s="241">
        <v>933</v>
      </c>
      <c r="D131" s="213" t="s">
        <v>188</v>
      </c>
      <c r="E131" s="213" t="s">
        <v>177</v>
      </c>
      <c r="F131" s="213" t="s">
        <v>610</v>
      </c>
      <c r="G131" s="213"/>
      <c r="H131" s="225">
        <f>H132</f>
        <v>2111.9</v>
      </c>
      <c r="I131" s="225"/>
      <c r="J131" s="225"/>
      <c r="K131" s="216"/>
      <c r="N131" s="80"/>
    </row>
    <row r="132" spans="1:14" ht="12.75">
      <c r="A132" s="285"/>
      <c r="B132" s="224" t="s">
        <v>235</v>
      </c>
      <c r="C132" s="241">
        <v>933</v>
      </c>
      <c r="D132" s="213" t="s">
        <v>188</v>
      </c>
      <c r="E132" s="213" t="s">
        <v>177</v>
      </c>
      <c r="F132" s="213" t="s">
        <v>610</v>
      </c>
      <c r="G132" s="213" t="s">
        <v>190</v>
      </c>
      <c r="H132" s="225">
        <f>H133</f>
        <v>2111.9</v>
      </c>
      <c r="I132" s="225"/>
      <c r="J132" s="225"/>
      <c r="K132" s="216"/>
      <c r="N132" s="80"/>
    </row>
    <row r="133" spans="1:14" ht="12.75">
      <c r="A133" s="285"/>
      <c r="B133" s="224" t="s">
        <v>246</v>
      </c>
      <c r="C133" s="241">
        <v>933</v>
      </c>
      <c r="D133" s="213" t="s">
        <v>188</v>
      </c>
      <c r="E133" s="213" t="s">
        <v>177</v>
      </c>
      <c r="F133" s="213" t="s">
        <v>610</v>
      </c>
      <c r="G133" s="213" t="s">
        <v>270</v>
      </c>
      <c r="H133" s="225">
        <f>2111.9</f>
        <v>2111.9</v>
      </c>
      <c r="I133" s="225"/>
      <c r="J133" s="225"/>
      <c r="K133" s="216"/>
      <c r="L133" s="77"/>
      <c r="N133" s="80"/>
    </row>
    <row r="134" spans="1:14" ht="26.25" customHeight="1">
      <c r="A134" s="285"/>
      <c r="B134" s="222" t="s">
        <v>606</v>
      </c>
      <c r="C134" s="245">
        <v>933</v>
      </c>
      <c r="D134" s="208" t="s">
        <v>188</v>
      </c>
      <c r="E134" s="208" t="s">
        <v>177</v>
      </c>
      <c r="F134" s="208"/>
      <c r="G134" s="213"/>
      <c r="H134" s="225">
        <f>H136</f>
        <v>295.41002</v>
      </c>
      <c r="I134" s="225"/>
      <c r="J134" s="225"/>
      <c r="K134" s="216"/>
      <c r="L134" s="77"/>
      <c r="N134" s="80"/>
    </row>
    <row r="135" spans="1:14" ht="19.5" customHeight="1">
      <c r="A135" s="285"/>
      <c r="B135" s="226" t="s">
        <v>235</v>
      </c>
      <c r="C135" s="241">
        <v>933</v>
      </c>
      <c r="D135" s="213" t="s">
        <v>188</v>
      </c>
      <c r="E135" s="213" t="s">
        <v>177</v>
      </c>
      <c r="F135" s="255" t="s">
        <v>607</v>
      </c>
      <c r="G135" s="213" t="s">
        <v>190</v>
      </c>
      <c r="H135" s="225">
        <f>H136</f>
        <v>295.41002</v>
      </c>
      <c r="I135" s="225"/>
      <c r="J135" s="225"/>
      <c r="K135" s="216"/>
      <c r="L135" s="77"/>
      <c r="N135" s="80"/>
    </row>
    <row r="136" spans="1:14" ht="19.5" customHeight="1">
      <c r="A136" s="285"/>
      <c r="B136" s="224" t="s">
        <v>246</v>
      </c>
      <c r="C136" s="241">
        <v>933</v>
      </c>
      <c r="D136" s="213" t="s">
        <v>188</v>
      </c>
      <c r="E136" s="213" t="s">
        <v>177</v>
      </c>
      <c r="F136" s="255" t="s">
        <v>607</v>
      </c>
      <c r="G136" s="213" t="s">
        <v>270</v>
      </c>
      <c r="H136" s="225">
        <v>295.41002</v>
      </c>
      <c r="I136" s="225"/>
      <c r="J136" s="225"/>
      <c r="K136" s="216"/>
      <c r="L136" s="77"/>
      <c r="N136" s="80"/>
    </row>
    <row r="137" spans="1:14" ht="33.75" customHeight="1">
      <c r="A137" s="285"/>
      <c r="B137" s="237" t="s">
        <v>457</v>
      </c>
      <c r="C137" s="238">
        <v>933</v>
      </c>
      <c r="D137" s="248" t="s">
        <v>182</v>
      </c>
      <c r="E137" s="238"/>
      <c r="F137" s="248"/>
      <c r="G137" s="238"/>
      <c r="H137" s="239">
        <f>H138</f>
        <v>115</v>
      </c>
      <c r="I137" s="239"/>
      <c r="J137" s="239"/>
      <c r="K137" s="216"/>
      <c r="N137" s="82">
        <f>N138</f>
        <v>0</v>
      </c>
    </row>
    <row r="138" spans="1:14" ht="18.75" customHeight="1">
      <c r="A138" s="285"/>
      <c r="B138" s="222" t="s">
        <v>193</v>
      </c>
      <c r="C138" s="208" t="s">
        <v>82</v>
      </c>
      <c r="D138" s="208" t="s">
        <v>182</v>
      </c>
      <c r="E138" s="208" t="s">
        <v>177</v>
      </c>
      <c r="F138" s="208"/>
      <c r="G138" s="208"/>
      <c r="H138" s="223">
        <f>H139</f>
        <v>115</v>
      </c>
      <c r="I138" s="223"/>
      <c r="J138" s="223"/>
      <c r="K138" s="216"/>
      <c r="N138" s="79">
        <f>N139</f>
        <v>0</v>
      </c>
    </row>
    <row r="139" spans="1:14" ht="24">
      <c r="A139" s="285"/>
      <c r="B139" s="227" t="s">
        <v>275</v>
      </c>
      <c r="C139" s="213" t="s">
        <v>82</v>
      </c>
      <c r="D139" s="213" t="s">
        <v>182</v>
      </c>
      <c r="E139" s="213" t="s">
        <v>177</v>
      </c>
      <c r="F139" s="213" t="s">
        <v>609</v>
      </c>
      <c r="G139" s="213"/>
      <c r="H139" s="225">
        <f>H142</f>
        <v>115</v>
      </c>
      <c r="I139" s="225"/>
      <c r="J139" s="225"/>
      <c r="K139" s="216"/>
      <c r="N139" s="80"/>
    </row>
    <row r="140" spans="1:14" ht="24">
      <c r="A140" s="285"/>
      <c r="B140" s="227" t="s">
        <v>292</v>
      </c>
      <c r="C140" s="213" t="s">
        <v>82</v>
      </c>
      <c r="D140" s="213" t="s">
        <v>182</v>
      </c>
      <c r="E140" s="213" t="s">
        <v>177</v>
      </c>
      <c r="F140" s="213" t="s">
        <v>609</v>
      </c>
      <c r="G140" s="213" t="s">
        <v>291</v>
      </c>
      <c r="H140" s="225">
        <f>H141</f>
        <v>115</v>
      </c>
      <c r="I140" s="225"/>
      <c r="J140" s="225"/>
      <c r="K140" s="216"/>
      <c r="N140" s="80"/>
    </row>
    <row r="141" spans="1:14" ht="36">
      <c r="A141" s="285"/>
      <c r="B141" s="227" t="s">
        <v>316</v>
      </c>
      <c r="C141" s="213" t="s">
        <v>82</v>
      </c>
      <c r="D141" s="213" t="s">
        <v>182</v>
      </c>
      <c r="E141" s="213" t="s">
        <v>177</v>
      </c>
      <c r="F141" s="213" t="s">
        <v>609</v>
      </c>
      <c r="G141" s="213" t="s">
        <v>315</v>
      </c>
      <c r="H141" s="225">
        <f>H142</f>
        <v>115</v>
      </c>
      <c r="I141" s="225"/>
      <c r="J141" s="225"/>
      <c r="K141" s="216"/>
      <c r="N141" s="80"/>
    </row>
    <row r="142" spans="1:17" ht="50.25" customHeight="1">
      <c r="A142" s="286"/>
      <c r="B142" s="256" t="s">
        <v>411</v>
      </c>
      <c r="C142" s="213" t="s">
        <v>82</v>
      </c>
      <c r="D142" s="213" t="s">
        <v>182</v>
      </c>
      <c r="E142" s="213" t="s">
        <v>177</v>
      </c>
      <c r="F142" s="213" t="s">
        <v>609</v>
      </c>
      <c r="G142" s="213" t="s">
        <v>410</v>
      </c>
      <c r="H142" s="225">
        <v>115</v>
      </c>
      <c r="I142" s="225"/>
      <c r="J142" s="225"/>
      <c r="K142" s="216"/>
      <c r="L142" s="77"/>
      <c r="N142" s="80">
        <v>115</v>
      </c>
      <c r="O142" s="77">
        <f>N142/12*11</f>
        <v>105.41666666666667</v>
      </c>
      <c r="Q142" s="77">
        <f>O142-H142</f>
        <v>-9.583333333333329</v>
      </c>
    </row>
    <row r="143" spans="1:14" ht="18" customHeight="1" hidden="1">
      <c r="A143" s="286"/>
      <c r="B143" s="222" t="s">
        <v>64</v>
      </c>
      <c r="C143" s="241" t="s">
        <v>656</v>
      </c>
      <c r="D143" s="213" t="s">
        <v>182</v>
      </c>
      <c r="E143" s="213" t="s">
        <v>183</v>
      </c>
      <c r="F143" s="213"/>
      <c r="G143" s="213"/>
      <c r="H143" s="223"/>
      <c r="I143" s="223"/>
      <c r="J143" s="223"/>
      <c r="K143" s="216"/>
      <c r="N143" s="79"/>
    </row>
    <row r="144" spans="1:14" ht="38.25" customHeight="1" hidden="1">
      <c r="A144" s="286"/>
      <c r="B144" s="227" t="s">
        <v>378</v>
      </c>
      <c r="C144" s="241" t="s">
        <v>656</v>
      </c>
      <c r="D144" s="213" t="s">
        <v>182</v>
      </c>
      <c r="E144" s="213" t="s">
        <v>183</v>
      </c>
      <c r="F144" s="213" t="s">
        <v>65</v>
      </c>
      <c r="G144" s="213"/>
      <c r="H144" s="223"/>
      <c r="I144" s="223"/>
      <c r="J144" s="223"/>
      <c r="K144" s="216"/>
      <c r="N144" s="79"/>
    </row>
    <row r="145" spans="1:14" ht="12.75" customHeight="1" hidden="1">
      <c r="A145" s="286"/>
      <c r="B145" s="224" t="s">
        <v>66</v>
      </c>
      <c r="C145" s="241" t="s">
        <v>656</v>
      </c>
      <c r="D145" s="213" t="s">
        <v>182</v>
      </c>
      <c r="E145" s="213" t="s">
        <v>183</v>
      </c>
      <c r="F145" s="213" t="s">
        <v>65</v>
      </c>
      <c r="G145" s="213" t="s">
        <v>67</v>
      </c>
      <c r="H145" s="223"/>
      <c r="I145" s="223"/>
      <c r="J145" s="223"/>
      <c r="K145" s="216"/>
      <c r="N145" s="79"/>
    </row>
    <row r="146" spans="1:14" ht="25.5" customHeight="1" hidden="1">
      <c r="A146" s="286"/>
      <c r="B146" s="217" t="s">
        <v>458</v>
      </c>
      <c r="C146" s="238">
        <v>933</v>
      </c>
      <c r="D146" s="252" t="s">
        <v>185</v>
      </c>
      <c r="E146" s="251"/>
      <c r="F146" s="252"/>
      <c r="G146" s="251"/>
      <c r="H146" s="253">
        <f aca="true" t="shared" si="1" ref="H146:I148">H147</f>
        <v>0</v>
      </c>
      <c r="I146" s="253"/>
      <c r="J146" s="253"/>
      <c r="K146" s="216"/>
      <c r="N146" s="85">
        <f>N147</f>
        <v>0</v>
      </c>
    </row>
    <row r="147" spans="1:14" ht="12.75" customHeight="1" hidden="1">
      <c r="A147" s="286"/>
      <c r="B147" s="222" t="s">
        <v>459</v>
      </c>
      <c r="C147" s="245">
        <v>933</v>
      </c>
      <c r="D147" s="208" t="s">
        <v>185</v>
      </c>
      <c r="E147" s="208" t="s">
        <v>177</v>
      </c>
      <c r="F147" s="208"/>
      <c r="G147" s="208"/>
      <c r="H147" s="223">
        <f t="shared" si="1"/>
        <v>0</v>
      </c>
      <c r="I147" s="223"/>
      <c r="J147" s="223"/>
      <c r="K147" s="216"/>
      <c r="N147" s="79">
        <f>N148</f>
        <v>0</v>
      </c>
    </row>
    <row r="148" spans="1:14" ht="38.25" customHeight="1" hidden="1">
      <c r="A148" s="286"/>
      <c r="B148" s="227" t="s">
        <v>393</v>
      </c>
      <c r="C148" s="235">
        <v>933</v>
      </c>
      <c r="D148" s="213" t="s">
        <v>185</v>
      </c>
      <c r="E148" s="213" t="s">
        <v>177</v>
      </c>
      <c r="F148" s="213" t="s">
        <v>68</v>
      </c>
      <c r="G148" s="213"/>
      <c r="H148" s="225">
        <f t="shared" si="1"/>
        <v>0</v>
      </c>
      <c r="I148" s="225"/>
      <c r="J148" s="225"/>
      <c r="K148" s="216"/>
      <c r="N148" s="80">
        <f>N149</f>
        <v>0</v>
      </c>
    </row>
    <row r="149" spans="1:14" ht="51" customHeight="1" hidden="1">
      <c r="A149" s="286"/>
      <c r="B149" s="224" t="s">
        <v>6</v>
      </c>
      <c r="C149" s="235">
        <v>933</v>
      </c>
      <c r="D149" s="213" t="s">
        <v>185</v>
      </c>
      <c r="E149" s="213" t="s">
        <v>177</v>
      </c>
      <c r="F149" s="213" t="s">
        <v>68</v>
      </c>
      <c r="G149" s="213" t="s">
        <v>249</v>
      </c>
      <c r="H149" s="225">
        <v>0</v>
      </c>
      <c r="I149" s="225"/>
      <c r="J149" s="225"/>
      <c r="K149" s="216"/>
      <c r="N149" s="80">
        <v>0</v>
      </c>
    </row>
    <row r="150" spans="1:14" ht="38.25" customHeight="1" hidden="1">
      <c r="A150" s="286"/>
      <c r="B150" s="217" t="s">
        <v>69</v>
      </c>
      <c r="C150" s="251" t="s">
        <v>656</v>
      </c>
      <c r="D150" s="252" t="s">
        <v>234</v>
      </c>
      <c r="E150" s="251"/>
      <c r="F150" s="252"/>
      <c r="G150" s="251"/>
      <c r="H150" s="253"/>
      <c r="I150" s="253"/>
      <c r="J150" s="253"/>
      <c r="K150" s="216"/>
      <c r="N150" s="85"/>
    </row>
    <row r="151" spans="1:14" ht="38.25" customHeight="1" hidden="1">
      <c r="A151" s="286"/>
      <c r="B151" s="222" t="s">
        <v>70</v>
      </c>
      <c r="C151" s="241" t="s">
        <v>656</v>
      </c>
      <c r="D151" s="213" t="s">
        <v>234</v>
      </c>
      <c r="E151" s="213" t="s">
        <v>177</v>
      </c>
      <c r="F151" s="213"/>
      <c r="G151" s="213"/>
      <c r="H151" s="223"/>
      <c r="I151" s="223"/>
      <c r="J151" s="223"/>
      <c r="K151" s="216"/>
      <c r="N151" s="79"/>
    </row>
    <row r="152" spans="1:14" ht="25.5" customHeight="1" hidden="1">
      <c r="A152" s="286"/>
      <c r="B152" s="224" t="s">
        <v>71</v>
      </c>
      <c r="C152" s="241" t="s">
        <v>656</v>
      </c>
      <c r="D152" s="213" t="s">
        <v>234</v>
      </c>
      <c r="E152" s="213" t="s">
        <v>177</v>
      </c>
      <c r="F152" s="213" t="s">
        <v>72</v>
      </c>
      <c r="G152" s="213"/>
      <c r="H152" s="223"/>
      <c r="I152" s="223"/>
      <c r="J152" s="223"/>
      <c r="K152" s="216"/>
      <c r="N152" s="79"/>
    </row>
    <row r="153" spans="1:14" ht="25.5" customHeight="1" hidden="1">
      <c r="A153" s="286"/>
      <c r="B153" s="224" t="s">
        <v>73</v>
      </c>
      <c r="C153" s="241" t="s">
        <v>656</v>
      </c>
      <c r="D153" s="213" t="s">
        <v>234</v>
      </c>
      <c r="E153" s="213" t="s">
        <v>177</v>
      </c>
      <c r="F153" s="213" t="s">
        <v>74</v>
      </c>
      <c r="G153" s="213"/>
      <c r="H153" s="223"/>
      <c r="I153" s="223"/>
      <c r="J153" s="223"/>
      <c r="K153" s="216"/>
      <c r="N153" s="79"/>
    </row>
    <row r="154" spans="1:14" ht="25.5" customHeight="1" hidden="1">
      <c r="A154" s="286"/>
      <c r="B154" s="224" t="s">
        <v>75</v>
      </c>
      <c r="C154" s="241" t="s">
        <v>656</v>
      </c>
      <c r="D154" s="213" t="s">
        <v>234</v>
      </c>
      <c r="E154" s="213" t="s">
        <v>177</v>
      </c>
      <c r="F154" s="213" t="s">
        <v>74</v>
      </c>
      <c r="G154" s="213" t="s">
        <v>76</v>
      </c>
      <c r="H154" s="223"/>
      <c r="I154" s="223"/>
      <c r="J154" s="223"/>
      <c r="K154" s="216"/>
      <c r="N154" s="79"/>
    </row>
    <row r="155" spans="1:14" ht="89.25" customHeight="1" hidden="1">
      <c r="A155" s="286"/>
      <c r="B155" s="217" t="s">
        <v>461</v>
      </c>
      <c r="C155" s="251" t="s">
        <v>656</v>
      </c>
      <c r="D155" s="252" t="s">
        <v>191</v>
      </c>
      <c r="E155" s="251"/>
      <c r="F155" s="252"/>
      <c r="G155" s="251"/>
      <c r="H155" s="253"/>
      <c r="I155" s="253"/>
      <c r="J155" s="253"/>
      <c r="K155" s="216"/>
      <c r="N155" s="85"/>
    </row>
    <row r="156" spans="1:14" ht="25.5" customHeight="1" hidden="1">
      <c r="A156" s="286"/>
      <c r="B156" s="222" t="s">
        <v>463</v>
      </c>
      <c r="C156" s="241" t="s">
        <v>656</v>
      </c>
      <c r="D156" s="213" t="s">
        <v>191</v>
      </c>
      <c r="E156" s="213" t="s">
        <v>180</v>
      </c>
      <c r="F156" s="213"/>
      <c r="G156" s="213"/>
      <c r="H156" s="223"/>
      <c r="I156" s="223"/>
      <c r="J156" s="223"/>
      <c r="K156" s="216"/>
      <c r="N156" s="79"/>
    </row>
    <row r="157" spans="1:14" ht="17.25" customHeight="1" hidden="1">
      <c r="A157" s="286"/>
      <c r="B157" s="224" t="s">
        <v>463</v>
      </c>
      <c r="C157" s="241" t="s">
        <v>656</v>
      </c>
      <c r="D157" s="213" t="s">
        <v>191</v>
      </c>
      <c r="E157" s="213" t="s">
        <v>180</v>
      </c>
      <c r="F157" s="213"/>
      <c r="G157" s="213"/>
      <c r="H157" s="223"/>
      <c r="I157" s="223"/>
      <c r="J157" s="223"/>
      <c r="K157" s="216"/>
      <c r="N157" s="79"/>
    </row>
    <row r="158" spans="1:14" ht="25.5" customHeight="1" hidden="1">
      <c r="A158" s="286"/>
      <c r="B158" s="257" t="s">
        <v>77</v>
      </c>
      <c r="C158" s="241" t="s">
        <v>656</v>
      </c>
      <c r="D158" s="213" t="s">
        <v>191</v>
      </c>
      <c r="E158" s="213" t="s">
        <v>180</v>
      </c>
      <c r="F158" s="213" t="s">
        <v>60</v>
      </c>
      <c r="G158" s="213"/>
      <c r="H158" s="223"/>
      <c r="I158" s="223"/>
      <c r="J158" s="223"/>
      <c r="K158" s="216"/>
      <c r="N158" s="79"/>
    </row>
    <row r="159" spans="1:14" ht="25.5" customHeight="1" hidden="1">
      <c r="A159" s="286"/>
      <c r="B159" s="224" t="s">
        <v>246</v>
      </c>
      <c r="C159" s="241" t="s">
        <v>656</v>
      </c>
      <c r="D159" s="213" t="s">
        <v>191</v>
      </c>
      <c r="E159" s="213" t="s">
        <v>180</v>
      </c>
      <c r="F159" s="213" t="s">
        <v>60</v>
      </c>
      <c r="G159" s="213" t="s">
        <v>270</v>
      </c>
      <c r="H159" s="223"/>
      <c r="I159" s="223"/>
      <c r="J159" s="223"/>
      <c r="K159" s="216"/>
      <c r="N159" s="79"/>
    </row>
    <row r="160" spans="1:14" ht="12.75" customHeight="1">
      <c r="A160" s="260" t="s">
        <v>78</v>
      </c>
      <c r="B160" s="261"/>
      <c r="C160" s="215"/>
      <c r="D160" s="215"/>
      <c r="E160" s="215"/>
      <c r="F160" s="215"/>
      <c r="G160" s="215"/>
      <c r="H160" s="258">
        <f>H137+H90+H58+H12+H102+H146+H67+H129</f>
        <v>4950.772019999999</v>
      </c>
      <c r="I160" s="258"/>
      <c r="J160" s="258"/>
      <c r="K160" s="216"/>
      <c r="L160" s="69"/>
      <c r="N160" s="86"/>
    </row>
    <row r="161" spans="1:11" ht="12.75">
      <c r="A161" s="199"/>
      <c r="B161" s="199"/>
      <c r="C161" s="199"/>
      <c r="D161" s="199"/>
      <c r="E161" s="199"/>
      <c r="F161" s="199"/>
      <c r="G161" s="199"/>
      <c r="H161" s="199"/>
      <c r="I161" s="201"/>
      <c r="J161" s="199"/>
      <c r="K161" s="202"/>
    </row>
    <row r="162" spans="1:11" ht="12.75">
      <c r="A162" s="199"/>
      <c r="B162" s="199"/>
      <c r="C162" s="199"/>
      <c r="D162" s="199"/>
      <c r="E162" s="199"/>
      <c r="F162" s="201"/>
      <c r="G162" s="201"/>
      <c r="H162" s="201"/>
      <c r="I162" s="201"/>
      <c r="J162" s="199"/>
      <c r="K162" s="202"/>
    </row>
    <row r="163" spans="1:11" ht="12.75">
      <c r="A163" s="199"/>
      <c r="B163" s="199"/>
      <c r="C163" s="199"/>
      <c r="D163" s="199"/>
      <c r="E163" s="199"/>
      <c r="F163" s="201"/>
      <c r="G163" s="201"/>
      <c r="H163" s="201">
        <f>'пр.4,'!D10+'пр.6,'!D10</f>
        <v>4873.57202</v>
      </c>
      <c r="I163" s="201"/>
      <c r="J163" s="199"/>
      <c r="K163" s="202"/>
    </row>
    <row r="164" spans="1:11" ht="12.75">
      <c r="A164" s="199"/>
      <c r="B164" s="199"/>
      <c r="C164" s="199"/>
      <c r="D164" s="199"/>
      <c r="E164" s="199"/>
      <c r="F164" s="199"/>
      <c r="G164" s="201"/>
      <c r="H164" s="201">
        <f>H163-H160</f>
        <v>-77.19999999999982</v>
      </c>
      <c r="I164" s="201"/>
      <c r="J164" s="199"/>
      <c r="K164" s="202"/>
    </row>
    <row r="165" spans="1:17" ht="12.75">
      <c r="A165" s="199"/>
      <c r="B165" s="199"/>
      <c r="C165" s="199"/>
      <c r="D165" s="199"/>
      <c r="E165" s="199"/>
      <c r="F165" s="199"/>
      <c r="G165" s="201"/>
      <c r="H165" s="201"/>
      <c r="I165" s="201"/>
      <c r="J165" s="199"/>
      <c r="K165" s="202"/>
      <c r="Q165" s="77">
        <f>Q142+Q32+Q18</f>
        <v>-66.20812333333329</v>
      </c>
    </row>
    <row r="166" spans="1:11" ht="12.75">
      <c r="A166" s="199"/>
      <c r="B166" s="199"/>
      <c r="C166" s="199"/>
      <c r="D166" s="199"/>
      <c r="E166" s="199"/>
      <c r="F166" s="199"/>
      <c r="G166" s="201"/>
      <c r="H166" s="201"/>
      <c r="I166" s="201"/>
      <c r="J166" s="199"/>
      <c r="K166" s="202"/>
    </row>
    <row r="167" spans="1:11" ht="12.75">
      <c r="A167" s="199"/>
      <c r="B167" s="199"/>
      <c r="C167" s="199"/>
      <c r="D167" s="199"/>
      <c r="E167" s="199"/>
      <c r="F167" s="199"/>
      <c r="G167" s="201"/>
      <c r="H167" s="201"/>
      <c r="I167" s="201"/>
      <c r="J167" s="199"/>
      <c r="K167" s="202"/>
    </row>
    <row r="168" spans="7:8" ht="12.75">
      <c r="G168" s="77"/>
      <c r="H168" s="77"/>
    </row>
    <row r="169" spans="7:8" ht="12.75">
      <c r="G169" s="77"/>
      <c r="H169" s="77"/>
    </row>
  </sheetData>
  <sheetProtection/>
  <autoFilter ref="A10:H623"/>
  <mergeCells count="13">
    <mergeCell ref="A160:B160"/>
    <mergeCell ref="C9:C10"/>
    <mergeCell ref="D9:D10"/>
    <mergeCell ref="A7:H7"/>
    <mergeCell ref="N9:N10"/>
    <mergeCell ref="A11:A159"/>
    <mergeCell ref="E9:E10"/>
    <mergeCell ref="F9:F10"/>
    <mergeCell ref="G9:G10"/>
    <mergeCell ref="H9:H10"/>
    <mergeCell ref="A9:A10"/>
    <mergeCell ref="B9:B10"/>
    <mergeCell ref="I9:I10"/>
  </mergeCells>
  <printOptions/>
  <pageMargins left="0.25" right="0.25" top="0.75" bottom="0.75" header="0.3" footer="0.3"/>
  <pageSetup horizontalDpi="600" verticalDpi="600" orientation="portrait" paperSize="9" scale="73" r:id="rId1"/>
  <colBreaks count="1" manualBreakCount="1">
    <brk id="11" max="1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24"/>
  <sheetViews>
    <sheetView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27.00390625" style="5" customWidth="1"/>
    <col min="2" max="2" width="39.125" style="5" customWidth="1"/>
    <col min="3" max="3" width="14.75390625" style="5" customWidth="1"/>
    <col min="4" max="16384" width="9.125" style="5" customWidth="1"/>
  </cols>
  <sheetData>
    <row r="1" ht="15.75">
      <c r="C1" s="24" t="s">
        <v>626</v>
      </c>
    </row>
    <row r="2" ht="15.75">
      <c r="C2" s="20" t="s">
        <v>537</v>
      </c>
    </row>
    <row r="3" ht="15.75">
      <c r="C3" s="24" t="s">
        <v>487</v>
      </c>
    </row>
    <row r="4" spans="1:3" ht="15.75">
      <c r="A4" s="12"/>
      <c r="C4" s="20" t="s">
        <v>513</v>
      </c>
    </row>
    <row r="5" spans="1:3" ht="15.75">
      <c r="A5" s="50"/>
      <c r="C5" s="20" t="s">
        <v>623</v>
      </c>
    </row>
    <row r="6" spans="1:3" ht="15.75">
      <c r="A6" s="51"/>
      <c r="B6" s="51"/>
      <c r="C6" s="51"/>
    </row>
    <row r="7" spans="1:3" ht="15.75">
      <c r="A7" s="274" t="s">
        <v>599</v>
      </c>
      <c r="B7" s="274"/>
      <c r="C7" s="274"/>
    </row>
    <row r="8" spans="1:3" ht="15.75">
      <c r="A8" s="27"/>
      <c r="B8" s="27"/>
      <c r="C8" s="27"/>
    </row>
    <row r="9" spans="1:3" ht="15.75">
      <c r="A9" s="13"/>
      <c r="C9" s="20" t="s">
        <v>435</v>
      </c>
    </row>
    <row r="10" spans="1:3" ht="21" customHeight="1">
      <c r="A10" s="2" t="s">
        <v>474</v>
      </c>
      <c r="B10" s="2" t="s">
        <v>170</v>
      </c>
      <c r="C10" s="2" t="s">
        <v>475</v>
      </c>
    </row>
    <row r="11" spans="1:3" s="50" customFormat="1" ht="31.5">
      <c r="A11" s="17" t="s">
        <v>84</v>
      </c>
      <c r="B11" s="7" t="s">
        <v>85</v>
      </c>
      <c r="C11" s="90">
        <v>0</v>
      </c>
    </row>
    <row r="12" spans="1:3" s="50" customFormat="1" ht="47.25">
      <c r="A12" s="18" t="s">
        <v>86</v>
      </c>
      <c r="B12" s="7" t="s">
        <v>87</v>
      </c>
      <c r="C12" s="90">
        <v>0</v>
      </c>
    </row>
    <row r="13" spans="1:3" s="50" customFormat="1" ht="47.25">
      <c r="A13" s="18" t="s">
        <v>88</v>
      </c>
      <c r="B13" s="7" t="s">
        <v>486</v>
      </c>
      <c r="C13" s="90">
        <v>0</v>
      </c>
    </row>
    <row r="14" spans="1:3" s="50" customFormat="1" ht="47.25">
      <c r="A14" s="17" t="s">
        <v>89</v>
      </c>
      <c r="B14" s="7" t="s">
        <v>476</v>
      </c>
      <c r="C14" s="90">
        <v>0</v>
      </c>
    </row>
    <row r="15" spans="1:3" s="50" customFormat="1" ht="78.75">
      <c r="A15" s="18" t="s">
        <v>90</v>
      </c>
      <c r="B15" s="7" t="s">
        <v>91</v>
      </c>
      <c r="C15" s="90">
        <v>0</v>
      </c>
    </row>
    <row r="16" spans="1:3" s="50" customFormat="1" ht="78.75">
      <c r="A16" s="18" t="s">
        <v>92</v>
      </c>
      <c r="B16" s="7" t="s">
        <v>93</v>
      </c>
      <c r="C16" s="90">
        <v>0</v>
      </c>
    </row>
    <row r="17" spans="1:3" s="50" customFormat="1" ht="31.5">
      <c r="A17" s="17" t="s">
        <v>94</v>
      </c>
      <c r="B17" s="7" t="s">
        <v>95</v>
      </c>
      <c r="C17" s="90">
        <v>0</v>
      </c>
    </row>
    <row r="18" spans="1:3" s="50" customFormat="1" ht="63">
      <c r="A18" s="18" t="s">
        <v>96</v>
      </c>
      <c r="B18" s="7" t="s">
        <v>97</v>
      </c>
      <c r="C18" s="90">
        <v>0</v>
      </c>
    </row>
    <row r="19" spans="1:3" s="50" customFormat="1" ht="31.5">
      <c r="A19" s="18" t="s">
        <v>98</v>
      </c>
      <c r="B19" s="7" t="s">
        <v>99</v>
      </c>
      <c r="C19" s="90">
        <v>0</v>
      </c>
    </row>
    <row r="20" spans="1:3" s="50" customFormat="1" ht="15.75">
      <c r="A20" s="18" t="s">
        <v>100</v>
      </c>
      <c r="B20" s="25" t="s">
        <v>101</v>
      </c>
      <c r="C20" s="91">
        <f>C21</f>
        <v>-4950.772019999999</v>
      </c>
    </row>
    <row r="21" spans="1:3" s="50" customFormat="1" ht="15.75">
      <c r="A21" s="18" t="s">
        <v>102</v>
      </c>
      <c r="B21" s="25" t="s">
        <v>103</v>
      </c>
      <c r="C21" s="91">
        <f>-C22</f>
        <v>-4950.772019999999</v>
      </c>
    </row>
    <row r="22" spans="1:3" s="50" customFormat="1" ht="15.75">
      <c r="A22" s="18" t="s">
        <v>104</v>
      </c>
      <c r="B22" s="25" t="s">
        <v>105</v>
      </c>
      <c r="C22" s="91">
        <f>C23</f>
        <v>4950.772019999999</v>
      </c>
    </row>
    <row r="23" spans="1:3" s="50" customFormat="1" ht="15.75">
      <c r="A23" s="18" t="s">
        <v>106</v>
      </c>
      <c r="B23" s="25" t="s">
        <v>107</v>
      </c>
      <c r="C23" s="91">
        <f>'пр.10,'!H160</f>
        <v>4950.772019999999</v>
      </c>
    </row>
    <row r="24" spans="1:3" ht="17.25" customHeight="1">
      <c r="A24" s="3"/>
      <c r="B24" s="21" t="s">
        <v>477</v>
      </c>
      <c r="C24" s="92">
        <f>C20+C22</f>
        <v>0</v>
      </c>
    </row>
  </sheetData>
  <sheetProtection/>
  <mergeCells count="1"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4"/>
  <sheetViews>
    <sheetView zoomScalePageLayoutView="0" workbookViewId="0" topLeftCell="A17">
      <selection activeCell="L100" sqref="L100"/>
    </sheetView>
  </sheetViews>
  <sheetFormatPr defaultColWidth="9.00390625" defaultRowHeight="12.75"/>
  <cols>
    <col min="1" max="1" width="5.375" style="0" customWidth="1"/>
    <col min="2" max="2" width="30.375" style="0" customWidth="1"/>
    <col min="3" max="3" width="0" style="0" hidden="1" customWidth="1"/>
    <col min="4" max="4" width="10.625" style="0" customWidth="1"/>
    <col min="5" max="5" width="10.125" style="0" customWidth="1"/>
    <col min="6" max="6" width="0" style="0" hidden="1" customWidth="1"/>
    <col min="7" max="7" width="10.625" style="0" customWidth="1"/>
    <col min="8" max="8" width="13.125" style="0" customWidth="1"/>
    <col min="9" max="9" width="32.75390625" style="0" customWidth="1"/>
  </cols>
  <sheetData>
    <row r="1" spans="1:8" ht="12.75">
      <c r="A1" s="281" t="s">
        <v>515</v>
      </c>
      <c r="B1" s="281"/>
      <c r="C1" s="281"/>
      <c r="D1" s="281"/>
      <c r="E1" s="281"/>
      <c r="F1" s="281"/>
      <c r="G1" s="281"/>
      <c r="H1" s="281"/>
    </row>
    <row r="2" spans="1:8" ht="12.75">
      <c r="A2" s="6"/>
      <c r="B2" s="22"/>
      <c r="C2" s="23"/>
      <c r="D2" s="6"/>
      <c r="E2" s="6"/>
      <c r="F2" s="6"/>
      <c r="G2" s="6"/>
      <c r="H2" s="6"/>
    </row>
    <row r="3" spans="1:9" ht="12.75" customHeight="1" hidden="1">
      <c r="A3" s="293" t="s">
        <v>433</v>
      </c>
      <c r="B3" s="293" t="s">
        <v>655</v>
      </c>
      <c r="C3" s="294" t="s">
        <v>485</v>
      </c>
      <c r="D3" s="294" t="s">
        <v>171</v>
      </c>
      <c r="E3" s="294" t="s">
        <v>172</v>
      </c>
      <c r="F3" s="294" t="s">
        <v>173</v>
      </c>
      <c r="G3" s="294" t="s">
        <v>174</v>
      </c>
      <c r="H3" s="28"/>
      <c r="I3" s="88"/>
    </row>
    <row r="4" spans="1:9" ht="25.5">
      <c r="A4" s="293"/>
      <c r="B4" s="293"/>
      <c r="C4" s="294"/>
      <c r="D4" s="294"/>
      <c r="E4" s="294"/>
      <c r="F4" s="294"/>
      <c r="G4" s="294"/>
      <c r="H4" s="28" t="s">
        <v>510</v>
      </c>
      <c r="I4" s="76" t="s">
        <v>205</v>
      </c>
    </row>
    <row r="5" spans="1:9" ht="12.75">
      <c r="A5" s="263">
        <v>1</v>
      </c>
      <c r="B5" s="29" t="s">
        <v>206</v>
      </c>
      <c r="C5" s="33" t="s">
        <v>82</v>
      </c>
      <c r="D5" s="28"/>
      <c r="E5" s="28"/>
      <c r="F5" s="28"/>
      <c r="G5" s="33"/>
      <c r="H5" s="28"/>
      <c r="I5" s="76"/>
    </row>
    <row r="6" spans="1:9" ht="25.5">
      <c r="A6" s="263"/>
      <c r="B6" s="30" t="s">
        <v>448</v>
      </c>
      <c r="C6" s="37">
        <v>933</v>
      </c>
      <c r="D6" s="47" t="s">
        <v>177</v>
      </c>
      <c r="E6" s="31"/>
      <c r="F6" s="31"/>
      <c r="G6" s="31"/>
      <c r="H6" s="78">
        <f>H10+H14+H16+H17+H18+H19+H20+H44+H54+H55</f>
        <v>2327.2619999999997</v>
      </c>
      <c r="I6" s="76"/>
    </row>
    <row r="7" spans="1:9" ht="51" hidden="1">
      <c r="A7" s="263"/>
      <c r="B7" s="32" t="s">
        <v>0</v>
      </c>
      <c r="C7" s="33" t="s">
        <v>82</v>
      </c>
      <c r="D7" s="28" t="s">
        <v>177</v>
      </c>
      <c r="E7" s="28" t="s">
        <v>178</v>
      </c>
      <c r="F7" s="33"/>
      <c r="G7" s="33"/>
      <c r="H7" s="79">
        <f>H8</f>
        <v>622.87274</v>
      </c>
      <c r="I7" s="76"/>
    </row>
    <row r="8" spans="1:9" ht="38.25" hidden="1">
      <c r="A8" s="263"/>
      <c r="B8" s="34" t="s">
        <v>276</v>
      </c>
      <c r="C8" s="33" t="s">
        <v>82</v>
      </c>
      <c r="D8" s="33" t="s">
        <v>177</v>
      </c>
      <c r="E8" s="33" t="s">
        <v>178</v>
      </c>
      <c r="F8" s="33" t="s">
        <v>1</v>
      </c>
      <c r="G8" s="33"/>
      <c r="H8" s="80">
        <f>H9</f>
        <v>622.87274</v>
      </c>
      <c r="I8" s="76"/>
    </row>
    <row r="9" spans="1:9" ht="51" hidden="1">
      <c r="A9" s="263"/>
      <c r="B9" s="34" t="s">
        <v>342</v>
      </c>
      <c r="C9" s="33" t="s">
        <v>82</v>
      </c>
      <c r="D9" s="33" t="s">
        <v>177</v>
      </c>
      <c r="E9" s="33" t="s">
        <v>178</v>
      </c>
      <c r="F9" s="33" t="s">
        <v>2</v>
      </c>
      <c r="G9" s="33"/>
      <c r="H9" s="80">
        <f>H10</f>
        <v>622.87274</v>
      </c>
      <c r="I9" s="76"/>
    </row>
    <row r="10" spans="1:9" ht="55.5" customHeight="1">
      <c r="A10" s="263"/>
      <c r="B10" s="34" t="s">
        <v>3</v>
      </c>
      <c r="C10" s="33" t="s">
        <v>82</v>
      </c>
      <c r="D10" s="33" t="s">
        <v>177</v>
      </c>
      <c r="E10" s="33" t="s">
        <v>178</v>
      </c>
      <c r="F10" s="33" t="s">
        <v>2</v>
      </c>
      <c r="G10" s="33" t="s">
        <v>247</v>
      </c>
      <c r="H10" s="80">
        <f>'пр.10,'!H18</f>
        <v>622.87274</v>
      </c>
      <c r="I10" s="76" t="s">
        <v>207</v>
      </c>
    </row>
    <row r="11" spans="1:9" ht="76.5" hidden="1">
      <c r="A11" s="263"/>
      <c r="B11" s="32" t="s">
        <v>304</v>
      </c>
      <c r="C11" s="28" t="s">
        <v>82</v>
      </c>
      <c r="D11" s="28" t="s">
        <v>177</v>
      </c>
      <c r="E11" s="28" t="s">
        <v>186</v>
      </c>
      <c r="F11" s="28"/>
      <c r="G11" s="28"/>
      <c r="H11" s="79" t="e">
        <f>H12+H21</f>
        <v>#REF!</v>
      </c>
      <c r="I11" s="76"/>
    </row>
    <row r="12" spans="1:9" ht="38.25" hidden="1">
      <c r="A12" s="263"/>
      <c r="B12" s="34" t="s">
        <v>276</v>
      </c>
      <c r="C12" s="33" t="s">
        <v>82</v>
      </c>
      <c r="D12" s="33" t="s">
        <v>177</v>
      </c>
      <c r="E12" s="33" t="s">
        <v>186</v>
      </c>
      <c r="F12" s="33" t="s">
        <v>1</v>
      </c>
      <c r="G12" s="33"/>
      <c r="H12" s="80">
        <f>H13</f>
        <v>1510.38926</v>
      </c>
      <c r="I12" s="76"/>
    </row>
    <row r="13" spans="1:9" ht="25.5" hidden="1">
      <c r="A13" s="263"/>
      <c r="B13" s="34" t="s">
        <v>409</v>
      </c>
      <c r="C13" s="33" t="s">
        <v>82</v>
      </c>
      <c r="D13" s="33" t="s">
        <v>177</v>
      </c>
      <c r="E13" s="33" t="s">
        <v>186</v>
      </c>
      <c r="F13" s="33" t="s">
        <v>4</v>
      </c>
      <c r="G13" s="33"/>
      <c r="H13" s="80">
        <f>H14+H16+H17+H18+H20</f>
        <v>1510.38926</v>
      </c>
      <c r="I13" s="76"/>
    </row>
    <row r="14" spans="1:9" ht="51.75" customHeight="1">
      <c r="A14" s="263"/>
      <c r="B14" s="34" t="s">
        <v>3</v>
      </c>
      <c r="C14" s="33" t="s">
        <v>82</v>
      </c>
      <c r="D14" s="33" t="s">
        <v>177</v>
      </c>
      <c r="E14" s="33" t="s">
        <v>186</v>
      </c>
      <c r="F14" s="33" t="s">
        <v>4</v>
      </c>
      <c r="G14" s="33" t="s">
        <v>247</v>
      </c>
      <c r="H14" s="80">
        <f>'пр.10,'!H32</f>
        <v>1249.29739</v>
      </c>
      <c r="I14" s="76" t="s">
        <v>208</v>
      </c>
    </row>
    <row r="15" spans="1:9" ht="63.75" hidden="1">
      <c r="A15" s="263"/>
      <c r="B15" s="34" t="s">
        <v>5</v>
      </c>
      <c r="C15" s="33" t="s">
        <v>82</v>
      </c>
      <c r="D15" s="33" t="s">
        <v>177</v>
      </c>
      <c r="E15" s="33" t="s">
        <v>186</v>
      </c>
      <c r="F15" s="33" t="s">
        <v>4</v>
      </c>
      <c r="G15" s="33" t="s">
        <v>257</v>
      </c>
      <c r="H15" s="80"/>
      <c r="I15" s="76"/>
    </row>
    <row r="16" spans="1:9" ht="38.25">
      <c r="A16" s="263"/>
      <c r="B16" s="34" t="s">
        <v>258</v>
      </c>
      <c r="C16" s="33" t="s">
        <v>82</v>
      </c>
      <c r="D16" s="33" t="s">
        <v>177</v>
      </c>
      <c r="E16" s="33" t="s">
        <v>186</v>
      </c>
      <c r="F16" s="33" t="s">
        <v>4</v>
      </c>
      <c r="G16" s="33" t="s">
        <v>259</v>
      </c>
      <c r="H16" s="80">
        <f>'пр.10,'!H35</f>
        <v>33</v>
      </c>
      <c r="I16" s="76" t="s">
        <v>209</v>
      </c>
    </row>
    <row r="17" spans="1:9" ht="69.75" customHeight="1">
      <c r="A17" s="263"/>
      <c r="B17" s="34" t="s">
        <v>6</v>
      </c>
      <c r="C17" s="33" t="s">
        <v>82</v>
      </c>
      <c r="D17" s="33" t="s">
        <v>177</v>
      </c>
      <c r="E17" s="33" t="s">
        <v>186</v>
      </c>
      <c r="F17" s="33" t="s">
        <v>4</v>
      </c>
      <c r="G17" s="33" t="s">
        <v>249</v>
      </c>
      <c r="H17" s="80">
        <f>'пр.10,'!H36</f>
        <v>111.09187</v>
      </c>
      <c r="I17" s="76" t="s">
        <v>608</v>
      </c>
    </row>
    <row r="18" spans="1:9" ht="19.5" customHeight="1">
      <c r="A18" s="263"/>
      <c r="B18" s="34" t="s">
        <v>122</v>
      </c>
      <c r="C18" s="33" t="s">
        <v>82</v>
      </c>
      <c r="D18" s="33" t="s">
        <v>177</v>
      </c>
      <c r="E18" s="33" t="s">
        <v>186</v>
      </c>
      <c r="F18" s="33" t="s">
        <v>4</v>
      </c>
      <c r="G18" s="33" t="s">
        <v>251</v>
      </c>
      <c r="H18" s="80">
        <f>'пр.10,'!H38</f>
        <v>110</v>
      </c>
      <c r="I18" s="76" t="s">
        <v>210</v>
      </c>
    </row>
    <row r="19" spans="1:9" ht="25.5">
      <c r="A19" s="263"/>
      <c r="B19" s="34" t="s">
        <v>120</v>
      </c>
      <c r="C19" s="33"/>
      <c r="D19" s="33" t="s">
        <v>177</v>
      </c>
      <c r="E19" s="33" t="s">
        <v>186</v>
      </c>
      <c r="F19" s="33"/>
      <c r="G19" s="33" t="s">
        <v>251</v>
      </c>
      <c r="H19" s="80">
        <f>'пр.10,'!H42</f>
        <v>1</v>
      </c>
      <c r="I19" s="76" t="s">
        <v>123</v>
      </c>
    </row>
    <row r="20" spans="1:9" ht="25.5">
      <c r="A20" s="263"/>
      <c r="B20" s="34" t="s">
        <v>305</v>
      </c>
      <c r="C20" s="33" t="s">
        <v>82</v>
      </c>
      <c r="D20" s="33" t="s">
        <v>177</v>
      </c>
      <c r="E20" s="33" t="s">
        <v>186</v>
      </c>
      <c r="F20" s="33" t="s">
        <v>4</v>
      </c>
      <c r="G20" s="33" t="s">
        <v>7</v>
      </c>
      <c r="H20" s="80">
        <f>'пр.10,'!H40</f>
        <v>7</v>
      </c>
      <c r="I20" s="76" t="s">
        <v>211</v>
      </c>
    </row>
    <row r="21" spans="1:9" ht="89.25" hidden="1">
      <c r="A21" s="263"/>
      <c r="B21" s="34" t="s">
        <v>8</v>
      </c>
      <c r="C21" s="33" t="s">
        <v>82</v>
      </c>
      <c r="D21" s="33" t="s">
        <v>177</v>
      </c>
      <c r="E21" s="33" t="s">
        <v>186</v>
      </c>
      <c r="F21" s="33" t="s">
        <v>9</v>
      </c>
      <c r="G21" s="33" t="s">
        <v>10</v>
      </c>
      <c r="H21" s="80" t="e">
        <f>H22+H23+H26+H43+H45</f>
        <v>#REF!</v>
      </c>
      <c r="I21" s="76"/>
    </row>
    <row r="22" spans="1:9" ht="51" hidden="1">
      <c r="A22" s="263"/>
      <c r="B22" s="35" t="s">
        <v>11</v>
      </c>
      <c r="C22" s="33" t="s">
        <v>82</v>
      </c>
      <c r="D22" s="33" t="s">
        <v>177</v>
      </c>
      <c r="E22" s="33" t="s">
        <v>186</v>
      </c>
      <c r="F22" s="33" t="s">
        <v>12</v>
      </c>
      <c r="G22" s="33" t="s">
        <v>176</v>
      </c>
      <c r="H22" s="80" t="e">
        <f>#REF!</f>
        <v>#REF!</v>
      </c>
      <c r="I22" s="76"/>
    </row>
    <row r="23" spans="1:9" ht="38.25" hidden="1">
      <c r="A23" s="263"/>
      <c r="B23" s="36" t="s">
        <v>79</v>
      </c>
      <c r="C23" s="33" t="s">
        <v>82</v>
      </c>
      <c r="D23" s="33" t="s">
        <v>177</v>
      </c>
      <c r="E23" s="33" t="s">
        <v>186</v>
      </c>
      <c r="F23" s="33" t="s">
        <v>80</v>
      </c>
      <c r="G23" s="33" t="s">
        <v>176</v>
      </c>
      <c r="H23" s="87">
        <f>H24</f>
        <v>0</v>
      </c>
      <c r="I23" s="76"/>
    </row>
    <row r="24" spans="1:9" ht="38.25" hidden="1">
      <c r="A24" s="263"/>
      <c r="B24" s="34" t="s">
        <v>246</v>
      </c>
      <c r="C24" s="33" t="s">
        <v>82</v>
      </c>
      <c r="D24" s="33" t="s">
        <v>177</v>
      </c>
      <c r="E24" s="33" t="s">
        <v>186</v>
      </c>
      <c r="F24" s="33" t="s">
        <v>80</v>
      </c>
      <c r="G24" s="33" t="s">
        <v>270</v>
      </c>
      <c r="H24" s="80">
        <v>0</v>
      </c>
      <c r="I24" s="36" t="s">
        <v>79</v>
      </c>
    </row>
    <row r="25" spans="1:9" ht="12.75" hidden="1">
      <c r="A25" s="263"/>
      <c r="B25" s="36"/>
      <c r="C25" s="33"/>
      <c r="D25" s="33"/>
      <c r="E25" s="33"/>
      <c r="F25" s="33"/>
      <c r="G25" s="96"/>
      <c r="H25" s="87"/>
      <c r="I25" s="76"/>
    </row>
    <row r="26" spans="1:9" ht="51" hidden="1">
      <c r="A26" s="263"/>
      <c r="B26" s="36" t="s">
        <v>638</v>
      </c>
      <c r="C26" s="33" t="s">
        <v>82</v>
      </c>
      <c r="D26" s="33" t="s">
        <v>177</v>
      </c>
      <c r="E26" s="33" t="s">
        <v>186</v>
      </c>
      <c r="F26" s="33" t="s">
        <v>81</v>
      </c>
      <c r="G26" s="33" t="s">
        <v>176</v>
      </c>
      <c r="H26" s="87">
        <f>H27</f>
        <v>0</v>
      </c>
      <c r="I26" s="36" t="s">
        <v>638</v>
      </c>
    </row>
    <row r="27" spans="1:9" ht="38.25" hidden="1">
      <c r="A27" s="263"/>
      <c r="B27" s="34" t="s">
        <v>246</v>
      </c>
      <c r="C27" s="33" t="s">
        <v>82</v>
      </c>
      <c r="D27" s="33" t="s">
        <v>177</v>
      </c>
      <c r="E27" s="33" t="s">
        <v>186</v>
      </c>
      <c r="F27" s="33" t="s">
        <v>81</v>
      </c>
      <c r="G27" s="33" t="s">
        <v>270</v>
      </c>
      <c r="H27" s="80">
        <v>0</v>
      </c>
      <c r="I27" s="36" t="s">
        <v>638</v>
      </c>
    </row>
    <row r="28" spans="1:9" ht="76.5" hidden="1">
      <c r="A28" s="263"/>
      <c r="B28" s="32" t="s">
        <v>13</v>
      </c>
      <c r="C28" s="33" t="s">
        <v>82</v>
      </c>
      <c r="D28" s="33" t="s">
        <v>177</v>
      </c>
      <c r="E28" s="33" t="s">
        <v>183</v>
      </c>
      <c r="F28" s="33"/>
      <c r="G28" s="33"/>
      <c r="H28" s="80"/>
      <c r="I28" s="76"/>
    </row>
    <row r="29" spans="1:9" ht="38.25" hidden="1">
      <c r="A29" s="263"/>
      <c r="B29" s="34" t="s">
        <v>276</v>
      </c>
      <c r="C29" s="33" t="s">
        <v>82</v>
      </c>
      <c r="D29" s="33" t="s">
        <v>177</v>
      </c>
      <c r="E29" s="33" t="s">
        <v>183</v>
      </c>
      <c r="F29" s="33" t="s">
        <v>1</v>
      </c>
      <c r="G29" s="33"/>
      <c r="H29" s="80"/>
      <c r="I29" s="76"/>
    </row>
    <row r="30" spans="1:9" ht="25.5" hidden="1">
      <c r="A30" s="263"/>
      <c r="B30" s="34" t="s">
        <v>409</v>
      </c>
      <c r="C30" s="33" t="s">
        <v>82</v>
      </c>
      <c r="D30" s="33" t="s">
        <v>177</v>
      </c>
      <c r="E30" s="33" t="s">
        <v>183</v>
      </c>
      <c r="F30" s="33" t="s">
        <v>14</v>
      </c>
      <c r="G30" s="33"/>
      <c r="H30" s="80"/>
      <c r="I30" s="76"/>
    </row>
    <row r="31" spans="1:9" ht="76.5" hidden="1">
      <c r="A31" s="263"/>
      <c r="B31" s="34" t="s">
        <v>3</v>
      </c>
      <c r="C31" s="33" t="s">
        <v>82</v>
      </c>
      <c r="D31" s="33" t="s">
        <v>177</v>
      </c>
      <c r="E31" s="33" t="s">
        <v>183</v>
      </c>
      <c r="F31" s="33" t="s">
        <v>14</v>
      </c>
      <c r="G31" s="33" t="s">
        <v>247</v>
      </c>
      <c r="H31" s="80"/>
      <c r="I31" s="76"/>
    </row>
    <row r="32" spans="1:9" ht="63.75" hidden="1">
      <c r="A32" s="263"/>
      <c r="B32" s="34" t="s">
        <v>5</v>
      </c>
      <c r="C32" s="33" t="s">
        <v>82</v>
      </c>
      <c r="D32" s="33" t="s">
        <v>177</v>
      </c>
      <c r="E32" s="33" t="s">
        <v>183</v>
      </c>
      <c r="F32" s="33" t="s">
        <v>14</v>
      </c>
      <c r="G32" s="33" t="s">
        <v>257</v>
      </c>
      <c r="H32" s="80"/>
      <c r="I32" s="76"/>
    </row>
    <row r="33" spans="1:9" ht="38.25" hidden="1">
      <c r="A33" s="263"/>
      <c r="B33" s="34" t="s">
        <v>258</v>
      </c>
      <c r="C33" s="33" t="s">
        <v>82</v>
      </c>
      <c r="D33" s="33" t="s">
        <v>177</v>
      </c>
      <c r="E33" s="33" t="s">
        <v>183</v>
      </c>
      <c r="F33" s="33" t="s">
        <v>14</v>
      </c>
      <c r="G33" s="33" t="s">
        <v>259</v>
      </c>
      <c r="H33" s="80"/>
      <c r="I33" s="76"/>
    </row>
    <row r="34" spans="1:9" ht="51" hidden="1">
      <c r="A34" s="263"/>
      <c r="B34" s="34" t="s">
        <v>6</v>
      </c>
      <c r="C34" s="33" t="s">
        <v>82</v>
      </c>
      <c r="D34" s="33" t="s">
        <v>177</v>
      </c>
      <c r="E34" s="33" t="s">
        <v>183</v>
      </c>
      <c r="F34" s="33" t="s">
        <v>14</v>
      </c>
      <c r="G34" s="33" t="s">
        <v>249</v>
      </c>
      <c r="H34" s="80"/>
      <c r="I34" s="76"/>
    </row>
    <row r="35" spans="1:9" ht="25.5" hidden="1">
      <c r="A35" s="263"/>
      <c r="B35" s="34" t="s">
        <v>255</v>
      </c>
      <c r="C35" s="33" t="s">
        <v>82</v>
      </c>
      <c r="D35" s="33" t="s">
        <v>177</v>
      </c>
      <c r="E35" s="33" t="s">
        <v>183</v>
      </c>
      <c r="F35" s="33" t="s">
        <v>14</v>
      </c>
      <c r="G35" s="33" t="s">
        <v>251</v>
      </c>
      <c r="H35" s="80"/>
      <c r="I35" s="76"/>
    </row>
    <row r="36" spans="1:9" ht="25.5" hidden="1">
      <c r="A36" s="263"/>
      <c r="B36" s="34" t="s">
        <v>305</v>
      </c>
      <c r="C36" s="33" t="s">
        <v>82</v>
      </c>
      <c r="D36" s="33" t="s">
        <v>177</v>
      </c>
      <c r="E36" s="33" t="s">
        <v>183</v>
      </c>
      <c r="F36" s="33" t="s">
        <v>14</v>
      </c>
      <c r="G36" s="33" t="s">
        <v>7</v>
      </c>
      <c r="H36" s="80"/>
      <c r="I36" s="76"/>
    </row>
    <row r="37" spans="1:9" ht="25.5" hidden="1">
      <c r="A37" s="263"/>
      <c r="B37" s="32" t="s">
        <v>15</v>
      </c>
      <c r="C37" s="33" t="s">
        <v>82</v>
      </c>
      <c r="D37" s="33" t="s">
        <v>177</v>
      </c>
      <c r="E37" s="33" t="s">
        <v>179</v>
      </c>
      <c r="F37" s="33"/>
      <c r="G37" s="33"/>
      <c r="H37" s="80"/>
      <c r="I37" s="76"/>
    </row>
    <row r="38" spans="1:9" ht="25.5" hidden="1">
      <c r="A38" s="263"/>
      <c r="B38" s="34" t="s">
        <v>16</v>
      </c>
      <c r="C38" s="33" t="s">
        <v>82</v>
      </c>
      <c r="D38" s="33" t="s">
        <v>177</v>
      </c>
      <c r="E38" s="33" t="s">
        <v>179</v>
      </c>
      <c r="F38" s="33" t="s">
        <v>17</v>
      </c>
      <c r="G38" s="33"/>
      <c r="H38" s="80"/>
      <c r="I38" s="76"/>
    </row>
    <row r="39" spans="1:9" ht="38.25" hidden="1">
      <c r="A39" s="263"/>
      <c r="B39" s="34" t="s">
        <v>18</v>
      </c>
      <c r="C39" s="33" t="s">
        <v>82</v>
      </c>
      <c r="D39" s="33" t="s">
        <v>177</v>
      </c>
      <c r="E39" s="33" t="s">
        <v>179</v>
      </c>
      <c r="F39" s="33" t="s">
        <v>19</v>
      </c>
      <c r="G39" s="33"/>
      <c r="H39" s="80"/>
      <c r="I39" s="76"/>
    </row>
    <row r="40" spans="1:9" ht="51" hidden="1">
      <c r="A40" s="263"/>
      <c r="B40" s="34" t="s">
        <v>6</v>
      </c>
      <c r="C40" s="33" t="s">
        <v>82</v>
      </c>
      <c r="D40" s="33" t="s">
        <v>177</v>
      </c>
      <c r="E40" s="33" t="s">
        <v>179</v>
      </c>
      <c r="F40" s="33" t="s">
        <v>19</v>
      </c>
      <c r="G40" s="33" t="s">
        <v>249</v>
      </c>
      <c r="H40" s="80"/>
      <c r="I40" s="76"/>
    </row>
    <row r="41" spans="1:9" ht="25.5" hidden="1">
      <c r="A41" s="263"/>
      <c r="B41" s="34" t="s">
        <v>20</v>
      </c>
      <c r="C41" s="33" t="s">
        <v>82</v>
      </c>
      <c r="D41" s="33" t="s">
        <v>177</v>
      </c>
      <c r="E41" s="33" t="s">
        <v>179</v>
      </c>
      <c r="F41" s="33" t="s">
        <v>21</v>
      </c>
      <c r="G41" s="33"/>
      <c r="H41" s="80"/>
      <c r="I41" s="76"/>
    </row>
    <row r="42" spans="1:9" ht="51" hidden="1">
      <c r="A42" s="263"/>
      <c r="B42" s="34" t="s">
        <v>6</v>
      </c>
      <c r="C42" s="33" t="s">
        <v>82</v>
      </c>
      <c r="D42" s="33" t="s">
        <v>177</v>
      </c>
      <c r="E42" s="33" t="s">
        <v>179</v>
      </c>
      <c r="F42" s="33" t="s">
        <v>21</v>
      </c>
      <c r="G42" s="33" t="s">
        <v>249</v>
      </c>
      <c r="H42" s="80"/>
      <c r="I42" s="76"/>
    </row>
    <row r="43" spans="1:9" ht="38.25" hidden="1">
      <c r="A43" s="263"/>
      <c r="B43" s="36" t="s">
        <v>645</v>
      </c>
      <c r="C43" s="33" t="s">
        <v>82</v>
      </c>
      <c r="D43" s="33" t="s">
        <v>177</v>
      </c>
      <c r="E43" s="33" t="s">
        <v>186</v>
      </c>
      <c r="F43" s="33" t="s">
        <v>646</v>
      </c>
      <c r="G43" s="33" t="s">
        <v>176</v>
      </c>
      <c r="H43" s="80">
        <f>H44</f>
        <v>12</v>
      </c>
      <c r="I43" s="76"/>
    </row>
    <row r="44" spans="1:9" ht="43.5" customHeight="1">
      <c r="A44" s="263"/>
      <c r="B44" s="34" t="s">
        <v>246</v>
      </c>
      <c r="C44" s="33" t="s">
        <v>82</v>
      </c>
      <c r="D44" s="33" t="s">
        <v>177</v>
      </c>
      <c r="E44" s="33" t="s">
        <v>186</v>
      </c>
      <c r="F44" s="33" t="s">
        <v>646</v>
      </c>
      <c r="G44" s="33" t="s">
        <v>270</v>
      </c>
      <c r="H44" s="80">
        <f>'пр.10,'!H26</f>
        <v>12</v>
      </c>
      <c r="I44" s="36" t="s">
        <v>645</v>
      </c>
    </row>
    <row r="45" spans="1:9" ht="51" hidden="1">
      <c r="A45" s="263"/>
      <c r="B45" s="34" t="s">
        <v>637</v>
      </c>
      <c r="C45" s="33" t="s">
        <v>82</v>
      </c>
      <c r="D45" s="33" t="s">
        <v>177</v>
      </c>
      <c r="E45" s="33" t="s">
        <v>186</v>
      </c>
      <c r="F45" s="33" t="s">
        <v>636</v>
      </c>
      <c r="G45" s="33" t="s">
        <v>176</v>
      </c>
      <c r="H45" s="80">
        <f>H46</f>
        <v>0</v>
      </c>
      <c r="I45" s="76"/>
    </row>
    <row r="46" spans="1:9" ht="12.75" hidden="1">
      <c r="A46" s="263"/>
      <c r="B46" s="34" t="s">
        <v>246</v>
      </c>
      <c r="C46" s="33" t="s">
        <v>82</v>
      </c>
      <c r="D46" s="33" t="s">
        <v>177</v>
      </c>
      <c r="E46" s="33" t="s">
        <v>186</v>
      </c>
      <c r="F46" s="33" t="s">
        <v>636</v>
      </c>
      <c r="G46" s="33" t="s">
        <v>270</v>
      </c>
      <c r="H46" s="80">
        <v>0</v>
      </c>
      <c r="I46" s="76"/>
    </row>
    <row r="47" spans="1:9" ht="12.75" hidden="1">
      <c r="A47" s="263"/>
      <c r="B47" s="32" t="s">
        <v>196</v>
      </c>
      <c r="C47" s="33" t="s">
        <v>82</v>
      </c>
      <c r="D47" s="33" t="s">
        <v>177</v>
      </c>
      <c r="E47" s="33" t="s">
        <v>185</v>
      </c>
      <c r="F47" s="33"/>
      <c r="G47" s="33"/>
      <c r="H47" s="80">
        <f>H48</f>
        <v>1</v>
      </c>
      <c r="I47" s="76"/>
    </row>
    <row r="48" spans="1:9" ht="25.5" hidden="1">
      <c r="A48" s="263"/>
      <c r="B48" s="34" t="s">
        <v>22</v>
      </c>
      <c r="C48" s="33" t="s">
        <v>82</v>
      </c>
      <c r="D48" s="33" t="s">
        <v>177</v>
      </c>
      <c r="E48" s="33" t="s">
        <v>185</v>
      </c>
      <c r="F48" s="33" t="s">
        <v>23</v>
      </c>
      <c r="G48" s="33"/>
      <c r="H48" s="80">
        <f>H55</f>
        <v>1</v>
      </c>
      <c r="I48" s="76"/>
    </row>
    <row r="49" spans="1:9" ht="38.25" hidden="1">
      <c r="A49" s="263"/>
      <c r="B49" s="36" t="s">
        <v>271</v>
      </c>
      <c r="C49" s="33" t="s">
        <v>82</v>
      </c>
      <c r="D49" s="33" t="s">
        <v>177</v>
      </c>
      <c r="E49" s="33" t="s">
        <v>185</v>
      </c>
      <c r="F49" s="33" t="s">
        <v>24</v>
      </c>
      <c r="G49" s="33"/>
      <c r="H49" s="80"/>
      <c r="I49" s="76"/>
    </row>
    <row r="50" spans="1:9" ht="12.75" hidden="1">
      <c r="A50" s="263"/>
      <c r="B50" s="34" t="s">
        <v>311</v>
      </c>
      <c r="C50" s="33" t="s">
        <v>82</v>
      </c>
      <c r="D50" s="33" t="s">
        <v>177</v>
      </c>
      <c r="E50" s="33" t="s">
        <v>185</v>
      </c>
      <c r="F50" s="33" t="s">
        <v>24</v>
      </c>
      <c r="G50" s="33" t="s">
        <v>256</v>
      </c>
      <c r="H50" s="80"/>
      <c r="I50" s="76"/>
    </row>
    <row r="51" spans="1:9" ht="38.25" hidden="1">
      <c r="A51" s="263"/>
      <c r="B51" s="36" t="s">
        <v>232</v>
      </c>
      <c r="C51" s="33" t="s">
        <v>82</v>
      </c>
      <c r="D51" s="33" t="s">
        <v>177</v>
      </c>
      <c r="E51" s="33" t="s">
        <v>185</v>
      </c>
      <c r="F51" s="33" t="s">
        <v>25</v>
      </c>
      <c r="G51" s="33"/>
      <c r="H51" s="80"/>
      <c r="I51" s="76"/>
    </row>
    <row r="52" spans="1:9" ht="12.75" hidden="1">
      <c r="A52" s="263"/>
      <c r="B52" s="34" t="s">
        <v>311</v>
      </c>
      <c r="C52" s="33" t="s">
        <v>82</v>
      </c>
      <c r="D52" s="33" t="s">
        <v>177</v>
      </c>
      <c r="E52" s="33" t="s">
        <v>185</v>
      </c>
      <c r="F52" s="33" t="s">
        <v>25</v>
      </c>
      <c r="G52" s="33" t="s">
        <v>256</v>
      </c>
      <c r="H52" s="80"/>
      <c r="I52" s="76"/>
    </row>
    <row r="53" spans="1:9" ht="51" hidden="1">
      <c r="A53" s="263"/>
      <c r="B53" s="36" t="s">
        <v>233</v>
      </c>
      <c r="C53" s="33" t="s">
        <v>82</v>
      </c>
      <c r="D53" s="33" t="s">
        <v>177</v>
      </c>
      <c r="E53" s="33" t="s">
        <v>185</v>
      </c>
      <c r="F53" s="33" t="s">
        <v>26</v>
      </c>
      <c r="G53" s="33"/>
      <c r="H53" s="80"/>
      <c r="I53" s="76"/>
    </row>
    <row r="54" spans="1:9" ht="54" customHeight="1">
      <c r="A54" s="263"/>
      <c r="B54" s="34" t="s">
        <v>246</v>
      </c>
      <c r="C54" s="33"/>
      <c r="D54" s="33" t="s">
        <v>177</v>
      </c>
      <c r="E54" s="33" t="s">
        <v>186</v>
      </c>
      <c r="F54" s="33"/>
      <c r="G54" s="33" t="s">
        <v>270</v>
      </c>
      <c r="H54" s="80">
        <f>'пр.10,'!H23</f>
        <v>180</v>
      </c>
      <c r="I54" s="35" t="s">
        <v>11</v>
      </c>
    </row>
    <row r="55" spans="1:9" ht="38.25">
      <c r="A55" s="263"/>
      <c r="B55" s="34" t="s">
        <v>311</v>
      </c>
      <c r="C55" s="33" t="s">
        <v>82</v>
      </c>
      <c r="D55" s="33" t="s">
        <v>177</v>
      </c>
      <c r="E55" s="33" t="s">
        <v>185</v>
      </c>
      <c r="F55" s="33" t="s">
        <v>23</v>
      </c>
      <c r="G55" s="33" t="s">
        <v>256</v>
      </c>
      <c r="H55" s="80">
        <v>1</v>
      </c>
      <c r="I55" s="36" t="s">
        <v>233</v>
      </c>
    </row>
    <row r="56" spans="1:9" ht="25.5" hidden="1">
      <c r="A56" s="263"/>
      <c r="B56" s="32" t="s">
        <v>192</v>
      </c>
      <c r="C56" s="33" t="s">
        <v>656</v>
      </c>
      <c r="D56" s="33" t="s">
        <v>177</v>
      </c>
      <c r="E56" s="33" t="s">
        <v>234</v>
      </c>
      <c r="F56" s="33"/>
      <c r="G56" s="33"/>
      <c r="H56" s="79"/>
      <c r="I56" s="76"/>
    </row>
    <row r="57" spans="1:9" ht="38.25" hidden="1">
      <c r="A57" s="263"/>
      <c r="B57" s="34" t="s">
        <v>391</v>
      </c>
      <c r="C57" s="33" t="s">
        <v>656</v>
      </c>
      <c r="D57" s="33" t="s">
        <v>177</v>
      </c>
      <c r="E57" s="33" t="s">
        <v>234</v>
      </c>
      <c r="F57" s="33" t="s">
        <v>27</v>
      </c>
      <c r="G57" s="33"/>
      <c r="H57" s="79"/>
      <c r="I57" s="76"/>
    </row>
    <row r="58" spans="1:9" ht="12.75" hidden="1">
      <c r="A58" s="263"/>
      <c r="B58" s="34" t="s">
        <v>252</v>
      </c>
      <c r="C58" s="33" t="s">
        <v>656</v>
      </c>
      <c r="D58" s="33" t="s">
        <v>177</v>
      </c>
      <c r="E58" s="33" t="s">
        <v>234</v>
      </c>
      <c r="F58" s="33" t="s">
        <v>27</v>
      </c>
      <c r="G58" s="33" t="s">
        <v>253</v>
      </c>
      <c r="H58" s="79"/>
      <c r="I58" s="76"/>
    </row>
    <row r="59" spans="1:9" ht="140.25" hidden="1">
      <c r="A59" s="263"/>
      <c r="B59" s="34" t="s">
        <v>483</v>
      </c>
      <c r="C59" s="33" t="s">
        <v>656</v>
      </c>
      <c r="D59" s="33" t="s">
        <v>177</v>
      </c>
      <c r="E59" s="33" t="s">
        <v>234</v>
      </c>
      <c r="F59" s="33" t="s">
        <v>27</v>
      </c>
      <c r="G59" s="33" t="s">
        <v>482</v>
      </c>
      <c r="H59" s="79"/>
      <c r="I59" s="76"/>
    </row>
    <row r="60" spans="1:9" ht="12.75">
      <c r="A60" s="263"/>
      <c r="B60" s="60" t="s">
        <v>28</v>
      </c>
      <c r="C60" s="61">
        <v>933</v>
      </c>
      <c r="D60" s="61" t="s">
        <v>178</v>
      </c>
      <c r="E60" s="61"/>
      <c r="F60" s="61"/>
      <c r="G60" s="61"/>
      <c r="H60" s="78">
        <f>H61+H64</f>
        <v>77.19999999999999</v>
      </c>
      <c r="I60" s="76"/>
    </row>
    <row r="61" spans="1:9" ht="25.5" hidden="1">
      <c r="A61" s="263"/>
      <c r="B61" s="38" t="s">
        <v>29</v>
      </c>
      <c r="C61" s="28" t="s">
        <v>82</v>
      </c>
      <c r="D61" s="28" t="s">
        <v>178</v>
      </c>
      <c r="E61" s="28" t="s">
        <v>180</v>
      </c>
      <c r="F61" s="28"/>
      <c r="G61" s="28"/>
      <c r="H61" s="79">
        <f>H62</f>
        <v>65.88192</v>
      </c>
      <c r="I61" s="76"/>
    </row>
    <row r="62" spans="1:9" ht="51" hidden="1">
      <c r="A62" s="263"/>
      <c r="B62" s="39" t="s">
        <v>30</v>
      </c>
      <c r="C62" s="33" t="s">
        <v>82</v>
      </c>
      <c r="D62" s="33" t="s">
        <v>178</v>
      </c>
      <c r="E62" s="33" t="s">
        <v>180</v>
      </c>
      <c r="F62" s="33" t="s">
        <v>31</v>
      </c>
      <c r="G62" s="33"/>
      <c r="H62" s="80">
        <f>H63</f>
        <v>65.88192</v>
      </c>
      <c r="I62" s="76"/>
    </row>
    <row r="63" spans="1:9" ht="55.5" customHeight="1">
      <c r="A63" s="263"/>
      <c r="B63" s="34" t="s">
        <v>3</v>
      </c>
      <c r="C63" s="33" t="s">
        <v>82</v>
      </c>
      <c r="D63" s="33" t="s">
        <v>178</v>
      </c>
      <c r="E63" s="33" t="s">
        <v>180</v>
      </c>
      <c r="F63" s="33" t="s">
        <v>31</v>
      </c>
      <c r="G63" s="33" t="s">
        <v>247</v>
      </c>
      <c r="H63" s="80">
        <f>'пр.10,'!H63</f>
        <v>65.88192</v>
      </c>
      <c r="I63" s="76" t="s">
        <v>212</v>
      </c>
    </row>
    <row r="64" spans="1:9" ht="55.5" customHeight="1">
      <c r="A64" s="263"/>
      <c r="B64" s="34" t="s">
        <v>6</v>
      </c>
      <c r="C64" s="52">
        <v>933</v>
      </c>
      <c r="D64" s="33" t="s">
        <v>178</v>
      </c>
      <c r="E64" s="33" t="s">
        <v>180</v>
      </c>
      <c r="F64" s="33" t="s">
        <v>31</v>
      </c>
      <c r="G64" s="33" t="s">
        <v>249</v>
      </c>
      <c r="H64" s="80">
        <f>'пр.10,'!H66</f>
        <v>11.31808</v>
      </c>
      <c r="I64" s="76" t="s">
        <v>603</v>
      </c>
    </row>
    <row r="65" spans="1:9" ht="51">
      <c r="A65" s="263"/>
      <c r="B65" s="62" t="s">
        <v>451</v>
      </c>
      <c r="C65" s="63">
        <v>933</v>
      </c>
      <c r="D65" s="63" t="s">
        <v>180</v>
      </c>
      <c r="E65" s="63"/>
      <c r="F65" s="63"/>
      <c r="G65" s="63"/>
      <c r="H65" s="82">
        <f>H66+H72</f>
        <v>2</v>
      </c>
      <c r="I65" s="76"/>
    </row>
    <row r="66" spans="1:9" ht="51" hidden="1">
      <c r="A66" s="263"/>
      <c r="B66" s="32" t="s">
        <v>197</v>
      </c>
      <c r="C66" s="65">
        <v>933</v>
      </c>
      <c r="D66" s="28" t="s">
        <v>180</v>
      </c>
      <c r="E66" s="28" t="s">
        <v>181</v>
      </c>
      <c r="F66" s="28"/>
      <c r="G66" s="28"/>
      <c r="H66" s="79">
        <f>H67</f>
        <v>1</v>
      </c>
      <c r="I66" s="76"/>
    </row>
    <row r="67" spans="1:9" ht="76.5" hidden="1">
      <c r="A67" s="263"/>
      <c r="B67" s="34" t="s">
        <v>32</v>
      </c>
      <c r="C67" s="52">
        <v>933</v>
      </c>
      <c r="D67" s="33" t="s">
        <v>180</v>
      </c>
      <c r="E67" s="33" t="s">
        <v>181</v>
      </c>
      <c r="F67" s="33" t="s">
        <v>33</v>
      </c>
      <c r="G67" s="33"/>
      <c r="H67" s="80">
        <f>H71</f>
        <v>1</v>
      </c>
      <c r="I67" s="76"/>
    </row>
    <row r="68" spans="1:9" ht="76.5" hidden="1">
      <c r="A68" s="263"/>
      <c r="B68" s="34" t="s">
        <v>3</v>
      </c>
      <c r="C68" s="52" t="s">
        <v>656</v>
      </c>
      <c r="D68" s="33" t="s">
        <v>180</v>
      </c>
      <c r="E68" s="33" t="s">
        <v>181</v>
      </c>
      <c r="F68" s="33" t="s">
        <v>33</v>
      </c>
      <c r="G68" s="33" t="s">
        <v>247</v>
      </c>
      <c r="H68" s="80"/>
      <c r="I68" s="76"/>
    </row>
    <row r="69" spans="1:9" ht="63.75" hidden="1">
      <c r="A69" s="263"/>
      <c r="B69" s="34" t="s">
        <v>5</v>
      </c>
      <c r="C69" s="52" t="s">
        <v>656</v>
      </c>
      <c r="D69" s="33" t="s">
        <v>180</v>
      </c>
      <c r="E69" s="33" t="s">
        <v>181</v>
      </c>
      <c r="F69" s="33" t="s">
        <v>33</v>
      </c>
      <c r="G69" s="33" t="s">
        <v>257</v>
      </c>
      <c r="H69" s="80"/>
      <c r="I69" s="76"/>
    </row>
    <row r="70" spans="1:9" ht="38.25" hidden="1">
      <c r="A70" s="263"/>
      <c r="B70" s="34" t="s">
        <v>258</v>
      </c>
      <c r="C70" s="52" t="s">
        <v>656</v>
      </c>
      <c r="D70" s="33" t="s">
        <v>180</v>
      </c>
      <c r="E70" s="33" t="s">
        <v>181</v>
      </c>
      <c r="F70" s="33" t="s">
        <v>33</v>
      </c>
      <c r="G70" s="33" t="s">
        <v>259</v>
      </c>
      <c r="H70" s="80"/>
      <c r="I70" s="76"/>
    </row>
    <row r="71" spans="1:9" ht="51">
      <c r="A71" s="263"/>
      <c r="B71" s="34" t="s">
        <v>6</v>
      </c>
      <c r="C71" s="52">
        <v>933</v>
      </c>
      <c r="D71" s="33" t="s">
        <v>180</v>
      </c>
      <c r="E71" s="33" t="s">
        <v>181</v>
      </c>
      <c r="F71" s="33" t="s">
        <v>33</v>
      </c>
      <c r="G71" s="33" t="s">
        <v>249</v>
      </c>
      <c r="H71" s="80">
        <f>'пр.10,'!H75</f>
        <v>1</v>
      </c>
      <c r="I71" s="76" t="s">
        <v>213</v>
      </c>
    </row>
    <row r="72" spans="1:9" ht="25.5">
      <c r="A72" s="263"/>
      <c r="B72" s="32" t="s">
        <v>34</v>
      </c>
      <c r="C72" s="65">
        <v>933</v>
      </c>
      <c r="D72" s="28" t="s">
        <v>180</v>
      </c>
      <c r="E72" s="28" t="s">
        <v>182</v>
      </c>
      <c r="F72" s="28"/>
      <c r="G72" s="28"/>
      <c r="H72" s="79">
        <f>H77</f>
        <v>1</v>
      </c>
      <c r="I72" s="76"/>
    </row>
    <row r="73" spans="1:9" ht="38.25" hidden="1">
      <c r="A73" s="263"/>
      <c r="B73" s="34" t="s">
        <v>391</v>
      </c>
      <c r="C73" s="52">
        <v>933</v>
      </c>
      <c r="D73" s="33" t="s">
        <v>180</v>
      </c>
      <c r="E73" s="33" t="s">
        <v>182</v>
      </c>
      <c r="F73" s="33" t="s">
        <v>27</v>
      </c>
      <c r="G73" s="33"/>
      <c r="H73" s="80">
        <f>H77</f>
        <v>1</v>
      </c>
      <c r="I73" s="76"/>
    </row>
    <row r="74" spans="1:9" ht="76.5" hidden="1">
      <c r="A74" s="263"/>
      <c r="B74" s="34" t="s">
        <v>35</v>
      </c>
      <c r="C74" s="52" t="s">
        <v>656</v>
      </c>
      <c r="D74" s="33" t="s">
        <v>180</v>
      </c>
      <c r="E74" s="33" t="s">
        <v>182</v>
      </c>
      <c r="F74" s="33" t="s">
        <v>27</v>
      </c>
      <c r="G74" s="33" t="s">
        <v>323</v>
      </c>
      <c r="H74" s="80"/>
      <c r="I74" s="76"/>
    </row>
    <row r="75" spans="1:9" ht="76.5" hidden="1">
      <c r="A75" s="263"/>
      <c r="B75" s="34" t="s">
        <v>36</v>
      </c>
      <c r="C75" s="52" t="s">
        <v>656</v>
      </c>
      <c r="D75" s="33" t="s">
        <v>180</v>
      </c>
      <c r="E75" s="33" t="s">
        <v>182</v>
      </c>
      <c r="F75" s="33" t="s">
        <v>27</v>
      </c>
      <c r="G75" s="33" t="s">
        <v>37</v>
      </c>
      <c r="H75" s="80"/>
      <c r="I75" s="76"/>
    </row>
    <row r="76" spans="1:9" ht="38.25" hidden="1">
      <c r="A76" s="263"/>
      <c r="B76" s="34" t="s">
        <v>258</v>
      </c>
      <c r="C76" s="52" t="s">
        <v>656</v>
      </c>
      <c r="D76" s="33" t="s">
        <v>180</v>
      </c>
      <c r="E76" s="33" t="s">
        <v>182</v>
      </c>
      <c r="F76" s="33" t="s">
        <v>27</v>
      </c>
      <c r="G76" s="33" t="s">
        <v>259</v>
      </c>
      <c r="H76" s="80"/>
      <c r="I76" s="76"/>
    </row>
    <row r="77" spans="1:9" ht="51">
      <c r="A77" s="263"/>
      <c r="B77" s="34" t="s">
        <v>6</v>
      </c>
      <c r="C77" s="52">
        <v>933</v>
      </c>
      <c r="D77" s="33" t="s">
        <v>180</v>
      </c>
      <c r="E77" s="33" t="s">
        <v>182</v>
      </c>
      <c r="F77" s="33" t="s">
        <v>27</v>
      </c>
      <c r="G77" s="33" t="s">
        <v>249</v>
      </c>
      <c r="H77" s="80">
        <f>'пр.10,'!H83</f>
        <v>1</v>
      </c>
      <c r="I77" s="76" t="s">
        <v>214</v>
      </c>
    </row>
    <row r="78" spans="1:9" ht="38.25" hidden="1">
      <c r="A78" s="263"/>
      <c r="B78" s="32" t="s">
        <v>38</v>
      </c>
      <c r="C78" s="52" t="s">
        <v>656</v>
      </c>
      <c r="D78" s="33" t="s">
        <v>180</v>
      </c>
      <c r="E78" s="33" t="s">
        <v>185</v>
      </c>
      <c r="F78" s="33"/>
      <c r="G78" s="33"/>
      <c r="H78" s="79"/>
      <c r="I78" s="76"/>
    </row>
    <row r="79" spans="1:9" ht="38.25" hidden="1">
      <c r="A79" s="263"/>
      <c r="B79" s="34" t="s">
        <v>391</v>
      </c>
      <c r="C79" s="52" t="s">
        <v>656</v>
      </c>
      <c r="D79" s="33" t="s">
        <v>180</v>
      </c>
      <c r="E79" s="33" t="s">
        <v>185</v>
      </c>
      <c r="F79" s="33" t="s">
        <v>27</v>
      </c>
      <c r="G79" s="33"/>
      <c r="H79" s="79"/>
      <c r="I79" s="76"/>
    </row>
    <row r="80" spans="1:9" ht="76.5" hidden="1">
      <c r="A80" s="263"/>
      <c r="B80" s="34" t="s">
        <v>3</v>
      </c>
      <c r="C80" s="52" t="s">
        <v>656</v>
      </c>
      <c r="D80" s="33" t="s">
        <v>180</v>
      </c>
      <c r="E80" s="33" t="s">
        <v>185</v>
      </c>
      <c r="F80" s="33" t="s">
        <v>27</v>
      </c>
      <c r="G80" s="33" t="s">
        <v>247</v>
      </c>
      <c r="H80" s="79"/>
      <c r="I80" s="76"/>
    </row>
    <row r="81" spans="1:9" ht="63.75" hidden="1">
      <c r="A81" s="263"/>
      <c r="B81" s="34" t="s">
        <v>5</v>
      </c>
      <c r="C81" s="52" t="s">
        <v>656</v>
      </c>
      <c r="D81" s="33" t="s">
        <v>180</v>
      </c>
      <c r="E81" s="33" t="s">
        <v>185</v>
      </c>
      <c r="F81" s="33" t="s">
        <v>27</v>
      </c>
      <c r="G81" s="33" t="s">
        <v>257</v>
      </c>
      <c r="H81" s="79"/>
      <c r="I81" s="76"/>
    </row>
    <row r="82" spans="1:9" ht="38.25" hidden="1">
      <c r="A82" s="263"/>
      <c r="B82" s="34" t="s">
        <v>258</v>
      </c>
      <c r="C82" s="52" t="s">
        <v>656</v>
      </c>
      <c r="D82" s="33" t="s">
        <v>180</v>
      </c>
      <c r="E82" s="33" t="s">
        <v>185</v>
      </c>
      <c r="F82" s="33" t="s">
        <v>27</v>
      </c>
      <c r="G82" s="33" t="s">
        <v>259</v>
      </c>
      <c r="H82" s="79"/>
      <c r="I82" s="76"/>
    </row>
    <row r="83" spans="1:9" ht="51" hidden="1">
      <c r="A83" s="263"/>
      <c r="B83" s="34" t="s">
        <v>6</v>
      </c>
      <c r="C83" s="52" t="s">
        <v>656</v>
      </c>
      <c r="D83" s="33" t="s">
        <v>180</v>
      </c>
      <c r="E83" s="33" t="s">
        <v>185</v>
      </c>
      <c r="F83" s="33" t="s">
        <v>27</v>
      </c>
      <c r="G83" s="33" t="s">
        <v>249</v>
      </c>
      <c r="H83" s="79"/>
      <c r="I83" s="76"/>
    </row>
    <row r="84" spans="1:9" ht="12.75" hidden="1">
      <c r="A84" s="263"/>
      <c r="B84" s="62" t="s">
        <v>452</v>
      </c>
      <c r="C84" s="63">
        <v>933</v>
      </c>
      <c r="D84" s="63" t="s">
        <v>186</v>
      </c>
      <c r="E84" s="63"/>
      <c r="F84" s="63"/>
      <c r="G84" s="63"/>
      <c r="H84" s="82">
        <f>H92</f>
        <v>0</v>
      </c>
      <c r="I84" s="76"/>
    </row>
    <row r="85" spans="1:9" ht="12.75" hidden="1">
      <c r="A85" s="263"/>
      <c r="B85" s="32" t="s">
        <v>39</v>
      </c>
      <c r="C85" s="45" t="s">
        <v>656</v>
      </c>
      <c r="D85" s="45" t="s">
        <v>186</v>
      </c>
      <c r="E85" s="45" t="s">
        <v>183</v>
      </c>
      <c r="F85" s="41"/>
      <c r="G85" s="45"/>
      <c r="H85" s="83"/>
      <c r="I85" s="76"/>
    </row>
    <row r="86" spans="1:9" ht="12.75" hidden="1">
      <c r="A86" s="263"/>
      <c r="B86" s="34" t="s">
        <v>40</v>
      </c>
      <c r="C86" s="45" t="s">
        <v>656</v>
      </c>
      <c r="D86" s="45" t="s">
        <v>186</v>
      </c>
      <c r="E86" s="45" t="s">
        <v>183</v>
      </c>
      <c r="F86" s="41" t="s">
        <v>41</v>
      </c>
      <c r="G86" s="45"/>
      <c r="H86" s="83"/>
      <c r="I86" s="76"/>
    </row>
    <row r="87" spans="1:9" ht="63.75" hidden="1">
      <c r="A87" s="263"/>
      <c r="B87" s="34" t="s">
        <v>42</v>
      </c>
      <c r="C87" s="45" t="s">
        <v>656</v>
      </c>
      <c r="D87" s="45" t="s">
        <v>186</v>
      </c>
      <c r="E87" s="45" t="s">
        <v>183</v>
      </c>
      <c r="F87" s="41" t="s">
        <v>43</v>
      </c>
      <c r="G87" s="45"/>
      <c r="H87" s="83"/>
      <c r="I87" s="76"/>
    </row>
    <row r="88" spans="1:9" ht="51" hidden="1">
      <c r="A88" s="263"/>
      <c r="B88" s="34" t="s">
        <v>6</v>
      </c>
      <c r="C88" s="45" t="s">
        <v>656</v>
      </c>
      <c r="D88" s="45" t="s">
        <v>186</v>
      </c>
      <c r="E88" s="45" t="s">
        <v>183</v>
      </c>
      <c r="F88" s="41" t="s">
        <v>43</v>
      </c>
      <c r="G88" s="45" t="s">
        <v>249</v>
      </c>
      <c r="H88" s="83"/>
      <c r="I88" s="76"/>
    </row>
    <row r="89" spans="1:9" ht="12.75" hidden="1">
      <c r="A89" s="263"/>
      <c r="B89" s="32" t="s">
        <v>44</v>
      </c>
      <c r="C89" s="45" t="s">
        <v>656</v>
      </c>
      <c r="D89" s="45" t="s">
        <v>186</v>
      </c>
      <c r="E89" s="45" t="s">
        <v>188</v>
      </c>
      <c r="F89" s="41"/>
      <c r="G89" s="45"/>
      <c r="H89" s="83"/>
      <c r="I89" s="76"/>
    </row>
    <row r="90" spans="1:9" ht="12.75" hidden="1">
      <c r="A90" s="263"/>
      <c r="B90" s="34" t="s">
        <v>45</v>
      </c>
      <c r="C90" s="45" t="s">
        <v>656</v>
      </c>
      <c r="D90" s="45" t="s">
        <v>186</v>
      </c>
      <c r="E90" s="45" t="s">
        <v>188</v>
      </c>
      <c r="F90" s="41" t="s">
        <v>46</v>
      </c>
      <c r="G90" s="45"/>
      <c r="H90" s="83"/>
      <c r="I90" s="76"/>
    </row>
    <row r="91" spans="1:9" ht="63.75" hidden="1">
      <c r="A91" s="263"/>
      <c r="B91" s="34" t="s">
        <v>314</v>
      </c>
      <c r="C91" s="45" t="s">
        <v>656</v>
      </c>
      <c r="D91" s="45" t="s">
        <v>186</v>
      </c>
      <c r="E91" s="45" t="s">
        <v>188</v>
      </c>
      <c r="F91" s="41" t="s">
        <v>46</v>
      </c>
      <c r="G91" s="48">
        <v>810</v>
      </c>
      <c r="H91" s="83"/>
      <c r="I91" s="76"/>
    </row>
    <row r="92" spans="1:9" ht="25.5" hidden="1">
      <c r="A92" s="263"/>
      <c r="B92" s="32" t="s">
        <v>302</v>
      </c>
      <c r="C92" s="28" t="s">
        <v>82</v>
      </c>
      <c r="D92" s="67" t="s">
        <v>186</v>
      </c>
      <c r="E92" s="67" t="s">
        <v>181</v>
      </c>
      <c r="F92" s="68"/>
      <c r="G92" s="67"/>
      <c r="H92" s="84">
        <f>H93</f>
        <v>0</v>
      </c>
      <c r="I92" s="76"/>
    </row>
    <row r="93" spans="1:9" ht="51" hidden="1">
      <c r="A93" s="263"/>
      <c r="B93" s="34" t="s">
        <v>47</v>
      </c>
      <c r="C93" s="33" t="s">
        <v>82</v>
      </c>
      <c r="D93" s="45" t="s">
        <v>186</v>
      </c>
      <c r="E93" s="45" t="s">
        <v>181</v>
      </c>
      <c r="F93" s="41" t="s">
        <v>48</v>
      </c>
      <c r="G93" s="48"/>
      <c r="H93" s="83">
        <f>H94</f>
        <v>0</v>
      </c>
      <c r="I93" s="76"/>
    </row>
    <row r="94" spans="1:9" ht="51" hidden="1">
      <c r="A94" s="263"/>
      <c r="B94" s="34" t="s">
        <v>6</v>
      </c>
      <c r="C94" s="33" t="s">
        <v>82</v>
      </c>
      <c r="D94" s="45" t="s">
        <v>186</v>
      </c>
      <c r="E94" s="45" t="s">
        <v>181</v>
      </c>
      <c r="F94" s="41" t="s">
        <v>48</v>
      </c>
      <c r="G94" s="48">
        <v>244</v>
      </c>
      <c r="H94" s="83">
        <v>0</v>
      </c>
      <c r="I94" s="76"/>
    </row>
    <row r="95" spans="1:9" ht="63.75" hidden="1">
      <c r="A95" s="263"/>
      <c r="B95" s="34" t="s">
        <v>49</v>
      </c>
      <c r="C95" s="45" t="s">
        <v>656</v>
      </c>
      <c r="D95" s="45" t="s">
        <v>186</v>
      </c>
      <c r="E95" s="45" t="s">
        <v>181</v>
      </c>
      <c r="F95" s="41" t="s">
        <v>48</v>
      </c>
      <c r="G95" s="48">
        <v>414</v>
      </c>
      <c r="H95" s="83"/>
      <c r="I95" s="76"/>
    </row>
    <row r="96" spans="1:9" ht="25.5">
      <c r="A96" s="263"/>
      <c r="B96" s="62" t="s">
        <v>50</v>
      </c>
      <c r="C96" s="63">
        <v>933</v>
      </c>
      <c r="D96" s="63" t="s">
        <v>187</v>
      </c>
      <c r="E96" s="63"/>
      <c r="F96" s="64"/>
      <c r="G96" s="63"/>
      <c r="H96" s="82">
        <f>H97+H99</f>
        <v>22</v>
      </c>
      <c r="I96" s="76"/>
    </row>
    <row r="97" spans="1:9" ht="12.75" hidden="1">
      <c r="A97" s="263"/>
      <c r="B97" s="32" t="s">
        <v>51</v>
      </c>
      <c r="C97" s="67">
        <v>933</v>
      </c>
      <c r="D97" s="28" t="s">
        <v>187</v>
      </c>
      <c r="E97" s="28" t="s">
        <v>180</v>
      </c>
      <c r="F97" s="28"/>
      <c r="G97" s="28"/>
      <c r="H97" s="79">
        <f>H98</f>
        <v>20</v>
      </c>
      <c r="I97" s="76"/>
    </row>
    <row r="98" spans="1:9" ht="38.25" hidden="1">
      <c r="A98" s="263"/>
      <c r="B98" s="34" t="s">
        <v>391</v>
      </c>
      <c r="C98" s="45">
        <v>933</v>
      </c>
      <c r="D98" s="33" t="s">
        <v>187</v>
      </c>
      <c r="E98" s="33" t="s">
        <v>180</v>
      </c>
      <c r="F98" s="33" t="s">
        <v>27</v>
      </c>
      <c r="G98" s="33"/>
      <c r="H98" s="80">
        <f>H100</f>
        <v>20</v>
      </c>
      <c r="I98" s="76"/>
    </row>
    <row r="99" spans="1:9" ht="51">
      <c r="A99" s="263"/>
      <c r="B99" s="34" t="s">
        <v>6</v>
      </c>
      <c r="C99" s="45"/>
      <c r="D99" s="33" t="s">
        <v>187</v>
      </c>
      <c r="E99" s="33" t="s">
        <v>177</v>
      </c>
      <c r="F99" s="33"/>
      <c r="G99" s="33" t="s">
        <v>249</v>
      </c>
      <c r="H99" s="80">
        <f>'пр.10,'!H107</f>
        <v>2</v>
      </c>
      <c r="I99" s="76" t="s">
        <v>518</v>
      </c>
    </row>
    <row r="100" spans="1:9" ht="51">
      <c r="A100" s="263"/>
      <c r="B100" s="34" t="s">
        <v>6</v>
      </c>
      <c r="C100" s="45">
        <v>933</v>
      </c>
      <c r="D100" s="33" t="s">
        <v>187</v>
      </c>
      <c r="E100" s="33" t="s">
        <v>180</v>
      </c>
      <c r="F100" s="33" t="s">
        <v>27</v>
      </c>
      <c r="G100" s="33" t="s">
        <v>249</v>
      </c>
      <c r="H100" s="80">
        <f>'пр.10,'!H112</f>
        <v>20</v>
      </c>
      <c r="I100" s="76" t="s">
        <v>215</v>
      </c>
    </row>
    <row r="101" spans="1:9" ht="51" hidden="1">
      <c r="A101" s="263"/>
      <c r="B101" s="34" t="s">
        <v>310</v>
      </c>
      <c r="C101" s="45" t="s">
        <v>656</v>
      </c>
      <c r="D101" s="33" t="s">
        <v>187</v>
      </c>
      <c r="E101" s="33" t="s">
        <v>180</v>
      </c>
      <c r="F101" s="33" t="s">
        <v>52</v>
      </c>
      <c r="G101" s="33" t="s">
        <v>308</v>
      </c>
      <c r="H101" s="79"/>
      <c r="I101" s="76"/>
    </row>
    <row r="102" spans="1:9" ht="38.25" hidden="1">
      <c r="A102" s="263"/>
      <c r="B102" s="32" t="s">
        <v>220</v>
      </c>
      <c r="C102" s="45" t="s">
        <v>656</v>
      </c>
      <c r="D102" s="33" t="s">
        <v>187</v>
      </c>
      <c r="E102" s="33" t="s">
        <v>187</v>
      </c>
      <c r="F102" s="33"/>
      <c r="G102" s="33"/>
      <c r="H102" s="79"/>
      <c r="I102" s="76"/>
    </row>
    <row r="103" spans="1:9" ht="38.25" hidden="1">
      <c r="A103" s="263"/>
      <c r="B103" s="36" t="s">
        <v>391</v>
      </c>
      <c r="C103" s="45" t="s">
        <v>656</v>
      </c>
      <c r="D103" s="33" t="s">
        <v>187</v>
      </c>
      <c r="E103" s="33" t="s">
        <v>187</v>
      </c>
      <c r="F103" s="33" t="s">
        <v>27</v>
      </c>
      <c r="G103" s="33"/>
      <c r="H103" s="79"/>
      <c r="I103" s="76"/>
    </row>
    <row r="104" spans="1:9" ht="76.5" hidden="1">
      <c r="A104" s="263"/>
      <c r="B104" s="34" t="s">
        <v>35</v>
      </c>
      <c r="C104" s="45" t="s">
        <v>656</v>
      </c>
      <c r="D104" s="33" t="s">
        <v>187</v>
      </c>
      <c r="E104" s="33" t="s">
        <v>187</v>
      </c>
      <c r="F104" s="33" t="s">
        <v>27</v>
      </c>
      <c r="G104" s="33" t="s">
        <v>323</v>
      </c>
      <c r="H104" s="79"/>
      <c r="I104" s="76"/>
    </row>
    <row r="105" spans="1:9" ht="76.5" hidden="1">
      <c r="A105" s="263"/>
      <c r="B105" s="34" t="s">
        <v>36</v>
      </c>
      <c r="C105" s="45" t="s">
        <v>656</v>
      </c>
      <c r="D105" s="33" t="s">
        <v>187</v>
      </c>
      <c r="E105" s="33" t="s">
        <v>187</v>
      </c>
      <c r="F105" s="33" t="s">
        <v>27</v>
      </c>
      <c r="G105" s="33" t="s">
        <v>37</v>
      </c>
      <c r="H105" s="79"/>
      <c r="I105" s="76"/>
    </row>
    <row r="106" spans="1:9" ht="38.25" hidden="1">
      <c r="A106" s="263"/>
      <c r="B106" s="34" t="s">
        <v>258</v>
      </c>
      <c r="C106" s="45" t="s">
        <v>656</v>
      </c>
      <c r="D106" s="33" t="s">
        <v>187</v>
      </c>
      <c r="E106" s="33" t="s">
        <v>187</v>
      </c>
      <c r="F106" s="33" t="s">
        <v>27</v>
      </c>
      <c r="G106" s="33" t="s">
        <v>259</v>
      </c>
      <c r="H106" s="79"/>
      <c r="I106" s="76"/>
    </row>
    <row r="107" spans="1:9" ht="51" hidden="1">
      <c r="A107" s="263"/>
      <c r="B107" s="34" t="s">
        <v>6</v>
      </c>
      <c r="C107" s="45" t="s">
        <v>656</v>
      </c>
      <c r="D107" s="33" t="s">
        <v>187</v>
      </c>
      <c r="E107" s="33" t="s">
        <v>187</v>
      </c>
      <c r="F107" s="33" t="s">
        <v>27</v>
      </c>
      <c r="G107" s="33" t="s">
        <v>249</v>
      </c>
      <c r="H107" s="79"/>
      <c r="I107" s="76"/>
    </row>
    <row r="108" spans="1:9" ht="25.5" hidden="1">
      <c r="A108" s="263"/>
      <c r="B108" s="34" t="s">
        <v>255</v>
      </c>
      <c r="C108" s="45" t="s">
        <v>656</v>
      </c>
      <c r="D108" s="33" t="s">
        <v>187</v>
      </c>
      <c r="E108" s="33" t="s">
        <v>187</v>
      </c>
      <c r="F108" s="33" t="s">
        <v>27</v>
      </c>
      <c r="G108" s="33" t="s">
        <v>251</v>
      </c>
      <c r="H108" s="79"/>
      <c r="I108" s="76"/>
    </row>
    <row r="109" spans="1:9" ht="25.5" hidden="1">
      <c r="A109" s="263"/>
      <c r="B109" s="34" t="s">
        <v>305</v>
      </c>
      <c r="C109" s="45" t="s">
        <v>656</v>
      </c>
      <c r="D109" s="33" t="s">
        <v>187</v>
      </c>
      <c r="E109" s="33" t="s">
        <v>187</v>
      </c>
      <c r="F109" s="33" t="s">
        <v>27</v>
      </c>
      <c r="G109" s="33" t="s">
        <v>7</v>
      </c>
      <c r="H109" s="79"/>
      <c r="I109" s="76"/>
    </row>
    <row r="110" spans="1:9" ht="12.75" hidden="1">
      <c r="A110" s="263"/>
      <c r="B110" s="30" t="s">
        <v>454</v>
      </c>
      <c r="C110" s="40" t="s">
        <v>656</v>
      </c>
      <c r="D110" s="42" t="s">
        <v>179</v>
      </c>
      <c r="E110" s="40"/>
      <c r="F110" s="42"/>
      <c r="G110" s="40"/>
      <c r="H110" s="85"/>
      <c r="I110" s="76"/>
    </row>
    <row r="111" spans="1:9" ht="38.25" hidden="1">
      <c r="A111" s="263"/>
      <c r="B111" s="32" t="s">
        <v>241</v>
      </c>
      <c r="C111" s="45" t="s">
        <v>656</v>
      </c>
      <c r="D111" s="33" t="s">
        <v>179</v>
      </c>
      <c r="E111" s="33" t="s">
        <v>187</v>
      </c>
      <c r="F111" s="33"/>
      <c r="G111" s="33"/>
      <c r="H111" s="79"/>
      <c r="I111" s="76"/>
    </row>
    <row r="112" spans="1:9" ht="25.5" hidden="1">
      <c r="A112" s="263"/>
      <c r="B112" s="34" t="s">
        <v>409</v>
      </c>
      <c r="C112" s="45" t="s">
        <v>656</v>
      </c>
      <c r="D112" s="33" t="s">
        <v>179</v>
      </c>
      <c r="E112" s="33" t="s">
        <v>187</v>
      </c>
      <c r="F112" s="33" t="s">
        <v>14</v>
      </c>
      <c r="G112" s="33"/>
      <c r="H112" s="79"/>
      <c r="I112" s="76"/>
    </row>
    <row r="113" spans="1:9" ht="51" hidden="1">
      <c r="A113" s="263"/>
      <c r="B113" s="34" t="s">
        <v>6</v>
      </c>
      <c r="C113" s="45" t="s">
        <v>656</v>
      </c>
      <c r="D113" s="33" t="s">
        <v>179</v>
      </c>
      <c r="E113" s="33" t="s">
        <v>187</v>
      </c>
      <c r="F113" s="33" t="s">
        <v>14</v>
      </c>
      <c r="G113" s="33" t="s">
        <v>249</v>
      </c>
      <c r="H113" s="79"/>
      <c r="I113" s="76"/>
    </row>
    <row r="114" spans="1:9" ht="25.5" hidden="1">
      <c r="A114" s="263"/>
      <c r="B114" s="32" t="s">
        <v>199</v>
      </c>
      <c r="C114" s="45" t="s">
        <v>656</v>
      </c>
      <c r="D114" s="33" t="s">
        <v>179</v>
      </c>
      <c r="E114" s="33" t="s">
        <v>179</v>
      </c>
      <c r="F114" s="33"/>
      <c r="G114" s="33"/>
      <c r="H114" s="79"/>
      <c r="I114" s="76"/>
    </row>
    <row r="115" spans="1:9" ht="25.5" hidden="1">
      <c r="A115" s="263"/>
      <c r="B115" s="34" t="s">
        <v>379</v>
      </c>
      <c r="C115" s="45" t="s">
        <v>656</v>
      </c>
      <c r="D115" s="33" t="s">
        <v>179</v>
      </c>
      <c r="E115" s="33" t="s">
        <v>179</v>
      </c>
      <c r="F115" s="33" t="s">
        <v>53</v>
      </c>
      <c r="G115" s="33"/>
      <c r="H115" s="79"/>
      <c r="I115" s="76"/>
    </row>
    <row r="116" spans="1:9" ht="51" hidden="1">
      <c r="A116" s="263"/>
      <c r="B116" s="34" t="s">
        <v>6</v>
      </c>
      <c r="C116" s="45" t="s">
        <v>656</v>
      </c>
      <c r="D116" s="33" t="s">
        <v>179</v>
      </c>
      <c r="E116" s="33" t="s">
        <v>179</v>
      </c>
      <c r="F116" s="33" t="s">
        <v>53</v>
      </c>
      <c r="G116" s="33" t="s">
        <v>249</v>
      </c>
      <c r="H116" s="79"/>
      <c r="I116" s="76"/>
    </row>
    <row r="117" spans="1:9" ht="25.5">
      <c r="A117" s="263"/>
      <c r="B117" s="62" t="s">
        <v>455</v>
      </c>
      <c r="C117" s="63">
        <v>933</v>
      </c>
      <c r="D117" s="64" t="s">
        <v>188</v>
      </c>
      <c r="E117" s="63"/>
      <c r="F117" s="64"/>
      <c r="G117" s="63"/>
      <c r="H117" s="82">
        <f>H118+H134</f>
        <v>2407.31002</v>
      </c>
      <c r="I117" s="76"/>
    </row>
    <row r="118" spans="1:9" ht="12.75" hidden="1">
      <c r="A118" s="263"/>
      <c r="B118" s="32" t="s">
        <v>202</v>
      </c>
      <c r="C118" s="45">
        <v>933</v>
      </c>
      <c r="D118" s="33" t="s">
        <v>188</v>
      </c>
      <c r="E118" s="33" t="s">
        <v>177</v>
      </c>
      <c r="F118" s="33"/>
      <c r="G118" s="33"/>
      <c r="H118" s="80">
        <f>H119</f>
        <v>2111.9</v>
      </c>
      <c r="I118" s="76"/>
    </row>
    <row r="119" spans="1:9" ht="38.25" hidden="1">
      <c r="A119" s="263"/>
      <c r="B119" s="34" t="s">
        <v>203</v>
      </c>
      <c r="C119" s="45">
        <v>933</v>
      </c>
      <c r="D119" s="33" t="s">
        <v>188</v>
      </c>
      <c r="E119" s="33" t="s">
        <v>177</v>
      </c>
      <c r="F119" s="33" t="s">
        <v>204</v>
      </c>
      <c r="G119" s="33"/>
      <c r="H119" s="80">
        <f>H120</f>
        <v>2111.9</v>
      </c>
      <c r="I119" s="76"/>
    </row>
    <row r="120" spans="1:9" ht="38.25">
      <c r="A120" s="263"/>
      <c r="B120" s="34" t="s">
        <v>246</v>
      </c>
      <c r="C120" s="45">
        <v>933</v>
      </c>
      <c r="D120" s="33" t="s">
        <v>188</v>
      </c>
      <c r="E120" s="33" t="s">
        <v>177</v>
      </c>
      <c r="F120" s="33" t="s">
        <v>204</v>
      </c>
      <c r="G120" s="33" t="s">
        <v>270</v>
      </c>
      <c r="H120" s="80">
        <f>'пр.10,'!H133</f>
        <v>2111.9</v>
      </c>
      <c r="I120" s="34" t="s">
        <v>203</v>
      </c>
    </row>
    <row r="121" spans="1:9" ht="63.75" hidden="1">
      <c r="A121" s="263"/>
      <c r="B121" s="34" t="s">
        <v>54</v>
      </c>
      <c r="C121" s="45" t="s">
        <v>656</v>
      </c>
      <c r="D121" s="33" t="s">
        <v>188</v>
      </c>
      <c r="E121" s="33" t="s">
        <v>177</v>
      </c>
      <c r="F121" s="33" t="s">
        <v>55</v>
      </c>
      <c r="G121" s="33"/>
      <c r="H121" s="79"/>
      <c r="I121" s="76"/>
    </row>
    <row r="122" spans="1:9" ht="25.5" hidden="1">
      <c r="A122" s="263"/>
      <c r="B122" s="34" t="s">
        <v>301</v>
      </c>
      <c r="C122" s="45" t="s">
        <v>656</v>
      </c>
      <c r="D122" s="33" t="s">
        <v>188</v>
      </c>
      <c r="E122" s="33" t="s">
        <v>177</v>
      </c>
      <c r="F122" s="33" t="s">
        <v>55</v>
      </c>
      <c r="G122" s="33" t="s">
        <v>298</v>
      </c>
      <c r="H122" s="79"/>
      <c r="I122" s="76"/>
    </row>
    <row r="123" spans="1:9" ht="25.5" hidden="1">
      <c r="A123" s="263"/>
      <c r="B123" s="34" t="s">
        <v>320</v>
      </c>
      <c r="C123" s="45" t="s">
        <v>656</v>
      </c>
      <c r="D123" s="33" t="s">
        <v>188</v>
      </c>
      <c r="E123" s="33" t="s">
        <v>177</v>
      </c>
      <c r="F123" s="33" t="s">
        <v>55</v>
      </c>
      <c r="G123" s="33" t="s">
        <v>321</v>
      </c>
      <c r="H123" s="79"/>
      <c r="I123" s="76"/>
    </row>
    <row r="124" spans="1:9" ht="63.75" hidden="1">
      <c r="A124" s="263"/>
      <c r="B124" s="34" t="s">
        <v>357</v>
      </c>
      <c r="C124" s="45" t="s">
        <v>656</v>
      </c>
      <c r="D124" s="33" t="s">
        <v>188</v>
      </c>
      <c r="E124" s="33" t="s">
        <v>177</v>
      </c>
      <c r="F124" s="33" t="s">
        <v>56</v>
      </c>
      <c r="G124" s="33"/>
      <c r="H124" s="79"/>
      <c r="I124" s="76"/>
    </row>
    <row r="125" spans="1:9" ht="102" hidden="1">
      <c r="A125" s="263"/>
      <c r="B125" s="34" t="s">
        <v>57</v>
      </c>
      <c r="C125" s="45" t="s">
        <v>656</v>
      </c>
      <c r="D125" s="33" t="s">
        <v>188</v>
      </c>
      <c r="E125" s="33" t="s">
        <v>177</v>
      </c>
      <c r="F125" s="33" t="s">
        <v>56</v>
      </c>
      <c r="G125" s="33" t="s">
        <v>262</v>
      </c>
      <c r="H125" s="79"/>
      <c r="I125" s="76"/>
    </row>
    <row r="126" spans="1:9" ht="102" hidden="1">
      <c r="A126" s="263"/>
      <c r="B126" s="34" t="s">
        <v>58</v>
      </c>
      <c r="C126" s="45" t="s">
        <v>656</v>
      </c>
      <c r="D126" s="33" t="s">
        <v>188</v>
      </c>
      <c r="E126" s="33" t="s">
        <v>177</v>
      </c>
      <c r="F126" s="33" t="s">
        <v>56</v>
      </c>
      <c r="G126" s="33" t="s">
        <v>263</v>
      </c>
      <c r="H126" s="79"/>
      <c r="I126" s="76"/>
    </row>
    <row r="127" spans="1:9" ht="38.25" hidden="1">
      <c r="A127" s="263"/>
      <c r="B127" s="36" t="s">
        <v>358</v>
      </c>
      <c r="C127" s="45" t="s">
        <v>656</v>
      </c>
      <c r="D127" s="33" t="s">
        <v>188</v>
      </c>
      <c r="E127" s="33" t="s">
        <v>177</v>
      </c>
      <c r="F127" s="33" t="s">
        <v>59</v>
      </c>
      <c r="G127" s="33"/>
      <c r="H127" s="79"/>
      <c r="I127" s="76"/>
    </row>
    <row r="128" spans="1:9" ht="102" hidden="1">
      <c r="A128" s="263"/>
      <c r="B128" s="34" t="s">
        <v>57</v>
      </c>
      <c r="C128" s="45" t="s">
        <v>656</v>
      </c>
      <c r="D128" s="33" t="s">
        <v>188</v>
      </c>
      <c r="E128" s="33" t="s">
        <v>177</v>
      </c>
      <c r="F128" s="33" t="s">
        <v>59</v>
      </c>
      <c r="G128" s="33" t="s">
        <v>262</v>
      </c>
      <c r="H128" s="79"/>
      <c r="I128" s="76"/>
    </row>
    <row r="129" spans="1:9" ht="102" hidden="1">
      <c r="A129" s="263"/>
      <c r="B129" s="34" t="s">
        <v>58</v>
      </c>
      <c r="C129" s="45" t="s">
        <v>656</v>
      </c>
      <c r="D129" s="33" t="s">
        <v>188</v>
      </c>
      <c r="E129" s="33" t="s">
        <v>177</v>
      </c>
      <c r="F129" s="33" t="s">
        <v>59</v>
      </c>
      <c r="G129" s="33" t="s">
        <v>263</v>
      </c>
      <c r="H129" s="79"/>
      <c r="I129" s="76"/>
    </row>
    <row r="130" spans="1:9" ht="25.5" hidden="1">
      <c r="A130" s="263"/>
      <c r="B130" s="32" t="s">
        <v>456</v>
      </c>
      <c r="C130" s="45" t="s">
        <v>656</v>
      </c>
      <c r="D130" s="33" t="s">
        <v>188</v>
      </c>
      <c r="E130" s="33" t="s">
        <v>186</v>
      </c>
      <c r="F130" s="33"/>
      <c r="G130" s="33"/>
      <c r="H130" s="79"/>
      <c r="I130" s="76"/>
    </row>
    <row r="131" spans="1:9" ht="89.25" hidden="1">
      <c r="A131" s="263"/>
      <c r="B131" s="34" t="s">
        <v>8</v>
      </c>
      <c r="C131" s="45" t="s">
        <v>656</v>
      </c>
      <c r="D131" s="33" t="s">
        <v>188</v>
      </c>
      <c r="E131" s="33" t="s">
        <v>186</v>
      </c>
      <c r="F131" s="33" t="s">
        <v>60</v>
      </c>
      <c r="G131" s="33"/>
      <c r="H131" s="79"/>
      <c r="I131" s="76"/>
    </row>
    <row r="132" spans="1:9" ht="38.25" hidden="1">
      <c r="A132" s="263"/>
      <c r="B132" s="35" t="s">
        <v>61</v>
      </c>
      <c r="C132" s="45" t="s">
        <v>656</v>
      </c>
      <c r="D132" s="33" t="s">
        <v>188</v>
      </c>
      <c r="E132" s="33" t="s">
        <v>186</v>
      </c>
      <c r="F132" s="33" t="s">
        <v>62</v>
      </c>
      <c r="G132" s="33" t="s">
        <v>176</v>
      </c>
      <c r="H132" s="79"/>
      <c r="I132" s="76"/>
    </row>
    <row r="133" spans="1:9" ht="12.75" hidden="1">
      <c r="A133" s="263"/>
      <c r="B133" s="34" t="s">
        <v>246</v>
      </c>
      <c r="C133" s="45" t="s">
        <v>656</v>
      </c>
      <c r="D133" s="33" t="s">
        <v>188</v>
      </c>
      <c r="E133" s="33" t="s">
        <v>186</v>
      </c>
      <c r="F133" s="33" t="s">
        <v>62</v>
      </c>
      <c r="G133" s="33" t="s">
        <v>270</v>
      </c>
      <c r="H133" s="79"/>
      <c r="I133" s="76"/>
    </row>
    <row r="134" spans="1:9" ht="21" customHeight="1">
      <c r="A134" s="263"/>
      <c r="B134" s="34" t="s">
        <v>246</v>
      </c>
      <c r="C134" s="45"/>
      <c r="D134" s="33" t="s">
        <v>188</v>
      </c>
      <c r="E134" s="33" t="s">
        <v>177</v>
      </c>
      <c r="F134" s="33"/>
      <c r="G134" s="33" t="s">
        <v>270</v>
      </c>
      <c r="H134" s="80">
        <f>'пр.10,'!H136</f>
        <v>295.41002</v>
      </c>
      <c r="I134" s="76" t="s">
        <v>602</v>
      </c>
    </row>
    <row r="135" spans="1:9" ht="12.75">
      <c r="A135" s="263"/>
      <c r="B135" s="62" t="s">
        <v>457</v>
      </c>
      <c r="C135" s="63">
        <v>933</v>
      </c>
      <c r="D135" s="64" t="s">
        <v>182</v>
      </c>
      <c r="E135" s="63"/>
      <c r="F135" s="64"/>
      <c r="G135" s="63"/>
      <c r="H135" s="82">
        <f>H136</f>
        <v>115</v>
      </c>
      <c r="I135" s="76"/>
    </row>
    <row r="136" spans="1:9" ht="12.75" hidden="1">
      <c r="A136" s="263"/>
      <c r="B136" s="32" t="s">
        <v>193</v>
      </c>
      <c r="C136" s="28" t="s">
        <v>82</v>
      </c>
      <c r="D136" s="28" t="s">
        <v>182</v>
      </c>
      <c r="E136" s="28" t="s">
        <v>177</v>
      </c>
      <c r="F136" s="28"/>
      <c r="G136" s="28"/>
      <c r="H136" s="79">
        <f>H137</f>
        <v>115</v>
      </c>
      <c r="I136" s="76"/>
    </row>
    <row r="137" spans="1:9" ht="25.5" hidden="1">
      <c r="A137" s="263"/>
      <c r="B137" s="36" t="s">
        <v>275</v>
      </c>
      <c r="C137" s="33" t="s">
        <v>82</v>
      </c>
      <c r="D137" s="33" t="s">
        <v>182</v>
      </c>
      <c r="E137" s="33" t="s">
        <v>177</v>
      </c>
      <c r="F137" s="33" t="s">
        <v>63</v>
      </c>
      <c r="G137" s="33"/>
      <c r="H137" s="80">
        <f>H138</f>
        <v>115</v>
      </c>
      <c r="I137" s="76"/>
    </row>
    <row r="138" spans="1:9" ht="51">
      <c r="A138" s="263"/>
      <c r="B138" s="43" t="s">
        <v>411</v>
      </c>
      <c r="C138" s="33" t="s">
        <v>82</v>
      </c>
      <c r="D138" s="33" t="s">
        <v>182</v>
      </c>
      <c r="E138" s="33" t="s">
        <v>177</v>
      </c>
      <c r="F138" s="33" t="s">
        <v>63</v>
      </c>
      <c r="G138" s="33" t="s">
        <v>410</v>
      </c>
      <c r="H138" s="80">
        <f>'пр.10,'!H142</f>
        <v>115</v>
      </c>
      <c r="I138" s="36" t="s">
        <v>275</v>
      </c>
    </row>
    <row r="139" spans="1:9" ht="38.25" hidden="1">
      <c r="A139" s="263"/>
      <c r="B139" s="32" t="s">
        <v>64</v>
      </c>
      <c r="C139" s="45" t="s">
        <v>656</v>
      </c>
      <c r="D139" s="33" t="s">
        <v>182</v>
      </c>
      <c r="E139" s="33" t="s">
        <v>183</v>
      </c>
      <c r="F139" s="33"/>
      <c r="G139" s="33"/>
      <c r="H139" s="57"/>
      <c r="I139" s="76"/>
    </row>
    <row r="140" spans="1:9" ht="38.25" hidden="1">
      <c r="A140" s="263"/>
      <c r="B140" s="36" t="s">
        <v>378</v>
      </c>
      <c r="C140" s="45" t="s">
        <v>656</v>
      </c>
      <c r="D140" s="33" t="s">
        <v>182</v>
      </c>
      <c r="E140" s="33" t="s">
        <v>183</v>
      </c>
      <c r="F140" s="33" t="s">
        <v>65</v>
      </c>
      <c r="G140" s="33"/>
      <c r="H140" s="57"/>
      <c r="I140" s="76"/>
    </row>
    <row r="141" spans="1:9" ht="12.75" hidden="1">
      <c r="A141" s="263"/>
      <c r="B141" s="34" t="s">
        <v>66</v>
      </c>
      <c r="C141" s="45" t="s">
        <v>656</v>
      </c>
      <c r="D141" s="33" t="s">
        <v>182</v>
      </c>
      <c r="E141" s="33" t="s">
        <v>183</v>
      </c>
      <c r="F141" s="33" t="s">
        <v>65</v>
      </c>
      <c r="G141" s="33" t="s">
        <v>67</v>
      </c>
      <c r="H141" s="57"/>
      <c r="I141" s="76"/>
    </row>
    <row r="142" spans="1:9" ht="25.5" hidden="1">
      <c r="A142" s="263"/>
      <c r="B142" s="30" t="s">
        <v>458</v>
      </c>
      <c r="C142" s="63">
        <v>933</v>
      </c>
      <c r="D142" s="42" t="s">
        <v>185</v>
      </c>
      <c r="E142" s="40"/>
      <c r="F142" s="42"/>
      <c r="G142" s="40"/>
      <c r="H142" s="58">
        <f>H143</f>
        <v>0</v>
      </c>
      <c r="I142" s="76"/>
    </row>
    <row r="143" spans="1:9" ht="12.75" hidden="1">
      <c r="A143" s="263"/>
      <c r="B143" s="32" t="s">
        <v>459</v>
      </c>
      <c r="C143" s="67">
        <v>933</v>
      </c>
      <c r="D143" s="28" t="s">
        <v>185</v>
      </c>
      <c r="E143" s="28" t="s">
        <v>177</v>
      </c>
      <c r="F143" s="28"/>
      <c r="G143" s="28"/>
      <c r="H143" s="57">
        <f>H144</f>
        <v>0</v>
      </c>
      <c r="I143" s="76"/>
    </row>
    <row r="144" spans="1:9" ht="38.25" hidden="1">
      <c r="A144" s="263"/>
      <c r="B144" s="36" t="s">
        <v>393</v>
      </c>
      <c r="C144" s="52">
        <v>933</v>
      </c>
      <c r="D144" s="33" t="s">
        <v>185</v>
      </c>
      <c r="E144" s="33" t="s">
        <v>177</v>
      </c>
      <c r="F144" s="33" t="s">
        <v>68</v>
      </c>
      <c r="G144" s="33"/>
      <c r="H144" s="66">
        <f>H145</f>
        <v>0</v>
      </c>
      <c r="I144" s="76"/>
    </row>
    <row r="145" spans="1:9" ht="51" hidden="1">
      <c r="A145" s="263"/>
      <c r="B145" s="34" t="s">
        <v>6</v>
      </c>
      <c r="C145" s="52">
        <v>933</v>
      </c>
      <c r="D145" s="33" t="s">
        <v>185</v>
      </c>
      <c r="E145" s="33" t="s">
        <v>177</v>
      </c>
      <c r="F145" s="33" t="s">
        <v>68</v>
      </c>
      <c r="G145" s="33" t="s">
        <v>249</v>
      </c>
      <c r="H145" s="66">
        <v>0</v>
      </c>
      <c r="I145" s="76"/>
    </row>
    <row r="146" spans="1:9" ht="38.25" hidden="1">
      <c r="A146" s="263"/>
      <c r="B146" s="30" t="s">
        <v>69</v>
      </c>
      <c r="C146" s="40" t="s">
        <v>656</v>
      </c>
      <c r="D146" s="42" t="s">
        <v>234</v>
      </c>
      <c r="E146" s="40"/>
      <c r="F146" s="42"/>
      <c r="G146" s="40"/>
      <c r="H146" s="58"/>
      <c r="I146" s="76"/>
    </row>
    <row r="147" spans="1:9" ht="38.25" hidden="1">
      <c r="A147" s="263"/>
      <c r="B147" s="32" t="s">
        <v>70</v>
      </c>
      <c r="C147" s="45" t="s">
        <v>656</v>
      </c>
      <c r="D147" s="33" t="s">
        <v>234</v>
      </c>
      <c r="E147" s="33" t="s">
        <v>177</v>
      </c>
      <c r="F147" s="33"/>
      <c r="G147" s="33"/>
      <c r="H147" s="57"/>
      <c r="I147" s="76"/>
    </row>
    <row r="148" spans="1:9" ht="25.5" hidden="1">
      <c r="A148" s="263"/>
      <c r="B148" s="34" t="s">
        <v>71</v>
      </c>
      <c r="C148" s="45" t="s">
        <v>656</v>
      </c>
      <c r="D148" s="33" t="s">
        <v>234</v>
      </c>
      <c r="E148" s="33" t="s">
        <v>177</v>
      </c>
      <c r="F148" s="33" t="s">
        <v>72</v>
      </c>
      <c r="G148" s="33"/>
      <c r="H148" s="57"/>
      <c r="I148" s="76"/>
    </row>
    <row r="149" spans="1:9" ht="25.5" hidden="1">
      <c r="A149" s="263"/>
      <c r="B149" s="34" t="s">
        <v>73</v>
      </c>
      <c r="C149" s="45" t="s">
        <v>656</v>
      </c>
      <c r="D149" s="33" t="s">
        <v>234</v>
      </c>
      <c r="E149" s="33" t="s">
        <v>177</v>
      </c>
      <c r="F149" s="33" t="s">
        <v>74</v>
      </c>
      <c r="G149" s="33"/>
      <c r="H149" s="57"/>
      <c r="I149" s="76"/>
    </row>
    <row r="150" spans="1:9" ht="25.5" hidden="1">
      <c r="A150" s="263"/>
      <c r="B150" s="34" t="s">
        <v>75</v>
      </c>
      <c r="C150" s="45" t="s">
        <v>656</v>
      </c>
      <c r="D150" s="33" t="s">
        <v>234</v>
      </c>
      <c r="E150" s="33" t="s">
        <v>177</v>
      </c>
      <c r="F150" s="33" t="s">
        <v>74</v>
      </c>
      <c r="G150" s="33" t="s">
        <v>76</v>
      </c>
      <c r="H150" s="57"/>
      <c r="I150" s="76"/>
    </row>
    <row r="151" spans="1:9" ht="89.25" hidden="1">
      <c r="A151" s="263"/>
      <c r="B151" s="30" t="s">
        <v>461</v>
      </c>
      <c r="C151" s="40" t="s">
        <v>656</v>
      </c>
      <c r="D151" s="42" t="s">
        <v>191</v>
      </c>
      <c r="E151" s="40"/>
      <c r="F151" s="42"/>
      <c r="G151" s="40"/>
      <c r="H151" s="58"/>
      <c r="I151" s="76"/>
    </row>
    <row r="152" spans="1:9" ht="25.5" hidden="1">
      <c r="A152" s="263"/>
      <c r="B152" s="32" t="s">
        <v>463</v>
      </c>
      <c r="C152" s="45" t="s">
        <v>656</v>
      </c>
      <c r="D152" s="33" t="s">
        <v>191</v>
      </c>
      <c r="E152" s="33" t="s">
        <v>180</v>
      </c>
      <c r="F152" s="33"/>
      <c r="G152" s="33"/>
      <c r="H152" s="57"/>
      <c r="I152" s="76"/>
    </row>
    <row r="153" spans="1:9" ht="25.5" hidden="1">
      <c r="A153" s="263"/>
      <c r="B153" s="34" t="s">
        <v>463</v>
      </c>
      <c r="C153" s="45" t="s">
        <v>656</v>
      </c>
      <c r="D153" s="33" t="s">
        <v>191</v>
      </c>
      <c r="E153" s="33" t="s">
        <v>180</v>
      </c>
      <c r="F153" s="33"/>
      <c r="G153" s="33"/>
      <c r="H153" s="57"/>
      <c r="I153" s="76"/>
    </row>
    <row r="154" spans="1:9" ht="25.5" hidden="1">
      <c r="A154" s="263"/>
      <c r="B154" s="44" t="s">
        <v>77</v>
      </c>
      <c r="C154" s="45" t="s">
        <v>656</v>
      </c>
      <c r="D154" s="33" t="s">
        <v>191</v>
      </c>
      <c r="E154" s="33" t="s">
        <v>180</v>
      </c>
      <c r="F154" s="33" t="s">
        <v>60</v>
      </c>
      <c r="G154" s="33"/>
      <c r="H154" s="57"/>
      <c r="I154" s="76"/>
    </row>
    <row r="155" spans="1:9" ht="12.75" hidden="1">
      <c r="A155" s="263"/>
      <c r="B155" s="34" t="s">
        <v>246</v>
      </c>
      <c r="C155" s="45" t="s">
        <v>656</v>
      </c>
      <c r="D155" s="33" t="s">
        <v>191</v>
      </c>
      <c r="E155" s="33" t="s">
        <v>180</v>
      </c>
      <c r="F155" s="33" t="s">
        <v>60</v>
      </c>
      <c r="G155" s="33" t="s">
        <v>270</v>
      </c>
      <c r="H155" s="57"/>
      <c r="I155" s="76"/>
    </row>
    <row r="156" spans="1:9" ht="12.75" hidden="1">
      <c r="A156" s="72"/>
      <c r="B156" s="73" t="s">
        <v>473</v>
      </c>
      <c r="C156" s="45"/>
      <c r="D156" s="33"/>
      <c r="E156" s="33"/>
      <c r="F156" s="33"/>
      <c r="G156" s="33"/>
      <c r="H156" s="59">
        <f>H135+H84+H60+H6+H96+H142+H65+H117</f>
        <v>4950.772019999999</v>
      </c>
      <c r="I156" s="76"/>
    </row>
    <row r="157" spans="1:9" ht="12.75" hidden="1">
      <c r="A157" s="291" t="s">
        <v>78</v>
      </c>
      <c r="B157" s="292"/>
      <c r="C157" s="1"/>
      <c r="D157" s="1"/>
      <c r="E157" s="1"/>
      <c r="F157" s="1"/>
      <c r="G157" s="1"/>
      <c r="H157" s="1"/>
      <c r="I157" s="76"/>
    </row>
    <row r="158" spans="1:8" ht="12.75" hidden="1">
      <c r="A158" s="6"/>
      <c r="B158" s="6"/>
      <c r="C158" s="6"/>
      <c r="D158" s="6"/>
      <c r="E158" s="6"/>
      <c r="F158" s="6"/>
      <c r="G158" s="6"/>
      <c r="H158" s="6"/>
    </row>
    <row r="159" spans="1:8" ht="12.75" hidden="1">
      <c r="A159" s="6"/>
      <c r="B159" s="6"/>
      <c r="C159" s="6"/>
      <c r="D159" s="6"/>
      <c r="E159" s="6"/>
      <c r="F159" s="6"/>
      <c r="G159" s="6"/>
      <c r="H159" s="6"/>
    </row>
    <row r="160" ht="12.75" hidden="1"/>
    <row r="161" ht="12.75" hidden="1"/>
    <row r="162" spans="2:9" ht="12.75">
      <c r="B162" s="88" t="s">
        <v>511</v>
      </c>
      <c r="C162" s="88"/>
      <c r="D162" s="88"/>
      <c r="E162" s="88"/>
      <c r="F162" s="88"/>
      <c r="G162" s="88"/>
      <c r="H162" s="89">
        <f>H135+H117+H96+H65+H60+H6</f>
        <v>4950.772019999999</v>
      </c>
      <c r="I162" s="88"/>
    </row>
    <row r="164" ht="12.75">
      <c r="B164" t="s">
        <v>509</v>
      </c>
    </row>
  </sheetData>
  <sheetProtection/>
  <mergeCells count="10">
    <mergeCell ref="A5:A155"/>
    <mergeCell ref="A157:B157"/>
    <mergeCell ref="A1:H1"/>
    <mergeCell ref="A3:A4"/>
    <mergeCell ref="B3:B4"/>
    <mergeCell ref="C3:C4"/>
    <mergeCell ref="D3:D4"/>
    <mergeCell ref="E3:E4"/>
    <mergeCell ref="F3:F4"/>
    <mergeCell ref="G3:G4"/>
  </mergeCells>
  <printOptions/>
  <pageMargins left="0.25" right="0.25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Мухоршибирскому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2001-12-31T16:51:25Z</cp:lastPrinted>
  <dcterms:created xsi:type="dcterms:W3CDTF">2007-02-01T06:35:05Z</dcterms:created>
  <dcterms:modified xsi:type="dcterms:W3CDTF">2001-12-31T17:05:00Z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