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AB18" i="1" l="1"/>
  <c r="AA18" i="1"/>
  <c r="Z18" i="1"/>
  <c r="Y18" i="1"/>
  <c r="X18" i="1"/>
  <c r="W18" i="1"/>
  <c r="V18" i="1"/>
  <c r="U18" i="1"/>
  <c r="T18" i="1"/>
  <c r="N18" i="1"/>
  <c r="M18" i="1"/>
  <c r="K18" i="1"/>
  <c r="S18" i="1" s="1"/>
  <c r="J18" i="1"/>
  <c r="R18" i="1" s="1"/>
  <c r="I18" i="1"/>
  <c r="Q18" i="1" s="1"/>
  <c r="H18" i="1"/>
  <c r="P18" i="1" s="1"/>
  <c r="G18" i="1"/>
  <c r="AF18" i="1" s="1"/>
  <c r="F18" i="1"/>
  <c r="AE18" i="1" s="1"/>
  <c r="E18" i="1"/>
  <c r="AD18" i="1" s="1"/>
  <c r="D18" i="1"/>
  <c r="L18" i="1" s="1"/>
  <c r="O18" i="1" s="1"/>
  <c r="C18" i="1"/>
  <c r="AB17" i="1"/>
  <c r="AA17" i="1"/>
  <c r="Z17" i="1"/>
  <c r="Y17" i="1"/>
  <c r="X17" i="1"/>
  <c r="W17" i="1"/>
  <c r="V17" i="1"/>
  <c r="U17" i="1"/>
  <c r="T17" i="1"/>
  <c r="N17" i="1"/>
  <c r="M17" i="1"/>
  <c r="K17" i="1"/>
  <c r="S17" i="1" s="1"/>
  <c r="J17" i="1"/>
  <c r="R17" i="1" s="1"/>
  <c r="I17" i="1"/>
  <c r="Q17" i="1" s="1"/>
  <c r="H17" i="1"/>
  <c r="P17" i="1" s="1"/>
  <c r="G17" i="1"/>
  <c r="AF17" i="1" s="1"/>
  <c r="F17" i="1"/>
  <c r="AE17" i="1" s="1"/>
  <c r="E17" i="1"/>
  <c r="AD17" i="1" s="1"/>
  <c r="D17" i="1"/>
  <c r="L17" i="1" s="1"/>
  <c r="O17" i="1" s="1"/>
  <c r="C17" i="1"/>
  <c r="AF16" i="1"/>
  <c r="AE16" i="1"/>
  <c r="AB16" i="1"/>
  <c r="AA16" i="1"/>
  <c r="Z16" i="1"/>
  <c r="Y16" i="1"/>
  <c r="X16" i="1"/>
  <c r="W16" i="1"/>
  <c r="V16" i="1"/>
  <c r="U16" i="1"/>
  <c r="T16" i="1"/>
  <c r="N16" i="1"/>
  <c r="M16" i="1"/>
  <c r="I16" i="1"/>
  <c r="Q16" i="1" s="1"/>
  <c r="H16" i="1"/>
  <c r="P16" i="1" s="1"/>
  <c r="E16" i="1"/>
  <c r="AD16" i="1" s="1"/>
  <c r="D16" i="1"/>
  <c r="L16" i="1" s="1"/>
  <c r="O16" i="1" s="1"/>
  <c r="C16" i="1"/>
  <c r="AF15" i="1"/>
  <c r="AE15" i="1"/>
  <c r="AB15" i="1"/>
  <c r="AA15" i="1"/>
  <c r="Z15" i="1"/>
  <c r="Y15" i="1"/>
  <c r="X15" i="1"/>
  <c r="U15" i="1"/>
  <c r="T15" i="1"/>
  <c r="N15" i="1"/>
  <c r="M15" i="1"/>
  <c r="I15" i="1"/>
  <c r="Q15" i="1" s="1"/>
  <c r="H15" i="1"/>
  <c r="P15" i="1" s="1"/>
  <c r="E15" i="1"/>
  <c r="AD15" i="1" s="1"/>
  <c r="D15" i="1"/>
  <c r="L15" i="1" s="1"/>
  <c r="O15" i="1" s="1"/>
  <c r="C15" i="1"/>
  <c r="AB14" i="1"/>
  <c r="AA14" i="1"/>
  <c r="Z14" i="1"/>
  <c r="Y14" i="1"/>
  <c r="X14" i="1"/>
  <c r="W14" i="1"/>
  <c r="V14" i="1"/>
  <c r="U14" i="1"/>
  <c r="T14" i="1"/>
  <c r="N14" i="1"/>
  <c r="M14" i="1"/>
  <c r="K14" i="1"/>
  <c r="J14" i="1"/>
  <c r="R14" i="1" s="1"/>
  <c r="I14" i="1"/>
  <c r="Q14" i="1" s="1"/>
  <c r="H14" i="1"/>
  <c r="P14" i="1" s="1"/>
  <c r="G14" i="1"/>
  <c r="AF14" i="1" s="1"/>
  <c r="F14" i="1"/>
  <c r="AE14" i="1" s="1"/>
  <c r="E14" i="1"/>
  <c r="AD14" i="1" s="1"/>
  <c r="D14" i="1"/>
  <c r="AC14" i="1" s="1"/>
  <c r="C14" i="1"/>
  <c r="AB13" i="1"/>
  <c r="AA13" i="1"/>
  <c r="Z13" i="1"/>
  <c r="Y13" i="1"/>
  <c r="X13" i="1"/>
  <c r="W13" i="1"/>
  <c r="V13" i="1"/>
  <c r="U13" i="1"/>
  <c r="T13" i="1"/>
  <c r="N13" i="1"/>
  <c r="M13" i="1"/>
  <c r="K13" i="1"/>
  <c r="J13" i="1"/>
  <c r="R13" i="1" s="1"/>
  <c r="I13" i="1"/>
  <c r="H13" i="1"/>
  <c r="P13" i="1" s="1"/>
  <c r="G13" i="1"/>
  <c r="AF13" i="1" s="1"/>
  <c r="F13" i="1"/>
  <c r="AE13" i="1" s="1"/>
  <c r="E13" i="1"/>
  <c r="AD13" i="1" s="1"/>
  <c r="D13" i="1"/>
  <c r="AC13" i="1" s="1"/>
  <c r="C13" i="1"/>
  <c r="AB12" i="1"/>
  <c r="AA12" i="1"/>
  <c r="Z12" i="1"/>
  <c r="Y12" i="1"/>
  <c r="X12" i="1"/>
  <c r="W12" i="1"/>
  <c r="V12" i="1"/>
  <c r="U12" i="1"/>
  <c r="T12" i="1"/>
  <c r="N12" i="1"/>
  <c r="M12" i="1"/>
  <c r="K12" i="1"/>
  <c r="S12" i="1" s="1"/>
  <c r="J12" i="1"/>
  <c r="R12" i="1" s="1"/>
  <c r="I12" i="1"/>
  <c r="Q12" i="1" s="1"/>
  <c r="H12" i="1"/>
  <c r="P12" i="1" s="1"/>
  <c r="G12" i="1"/>
  <c r="AF12" i="1" s="1"/>
  <c r="F12" i="1"/>
  <c r="AE12" i="1" s="1"/>
  <c r="E12" i="1"/>
  <c r="AD12" i="1" s="1"/>
  <c r="D12" i="1"/>
  <c r="AC12" i="1" s="1"/>
  <c r="C12" i="1"/>
  <c r="AF11" i="1"/>
  <c r="AE11" i="1"/>
  <c r="AB11" i="1"/>
  <c r="AA11" i="1"/>
  <c r="Z11" i="1"/>
  <c r="Y11" i="1"/>
  <c r="X11" i="1"/>
  <c r="W11" i="1"/>
  <c r="V11" i="1"/>
  <c r="U11" i="1"/>
  <c r="T11" i="1"/>
  <c r="N11" i="1"/>
  <c r="M11" i="1"/>
  <c r="I11" i="1"/>
  <c r="Q11" i="1" s="1"/>
  <c r="H11" i="1"/>
  <c r="P11" i="1" s="1"/>
  <c r="E11" i="1"/>
  <c r="AD11" i="1" s="1"/>
  <c r="D11" i="1"/>
  <c r="AC11" i="1" s="1"/>
  <c r="C11" i="1"/>
  <c r="AB10" i="1"/>
  <c r="AA10" i="1"/>
  <c r="Z10" i="1"/>
  <c r="Y10" i="1"/>
  <c r="X10" i="1"/>
  <c r="W10" i="1"/>
  <c r="V10" i="1"/>
  <c r="U10" i="1"/>
  <c r="T10" i="1"/>
  <c r="S10" i="1"/>
  <c r="N10" i="1"/>
  <c r="M10" i="1"/>
  <c r="K10" i="1"/>
  <c r="J10" i="1"/>
  <c r="R10" i="1" s="1"/>
  <c r="I10" i="1"/>
  <c r="H10" i="1"/>
  <c r="P10" i="1" s="1"/>
  <c r="G10" i="1"/>
  <c r="AF10" i="1" s="1"/>
  <c r="F10" i="1"/>
  <c r="AE10" i="1" s="1"/>
  <c r="E10" i="1"/>
  <c r="AD10" i="1" s="1"/>
  <c r="D10" i="1"/>
  <c r="AC10" i="1" s="1"/>
  <c r="C10" i="1"/>
  <c r="AF9" i="1"/>
  <c r="AE9" i="1"/>
  <c r="AD9" i="1"/>
  <c r="AB9" i="1"/>
  <c r="AA9" i="1"/>
  <c r="Z9" i="1"/>
  <c r="Y9" i="1"/>
  <c r="X9" i="1"/>
  <c r="W9" i="1"/>
  <c r="V9" i="1"/>
  <c r="U9" i="1"/>
  <c r="T9" i="1"/>
  <c r="N9" i="1"/>
  <c r="M9" i="1"/>
  <c r="I9" i="1"/>
  <c r="Q9" i="1" s="1"/>
  <c r="H9" i="1"/>
  <c r="P9" i="1" s="1"/>
  <c r="E9" i="1"/>
  <c r="D9" i="1"/>
  <c r="L9" i="1" s="1"/>
  <c r="O9" i="1" s="1"/>
  <c r="C9" i="1"/>
  <c r="AB8" i="1"/>
  <c r="AA8" i="1"/>
  <c r="Z8" i="1"/>
  <c r="Y8" i="1"/>
  <c r="X8" i="1"/>
  <c r="W8" i="1"/>
  <c r="V8" i="1"/>
  <c r="U8" i="1"/>
  <c r="T8" i="1"/>
  <c r="N8" i="1"/>
  <c r="M8" i="1"/>
  <c r="K8" i="1"/>
  <c r="S8" i="1" s="1"/>
  <c r="J8" i="1"/>
  <c r="R8" i="1" s="1"/>
  <c r="I8" i="1"/>
  <c r="Q8" i="1" s="1"/>
  <c r="H8" i="1"/>
  <c r="P8" i="1" s="1"/>
  <c r="G8" i="1"/>
  <c r="AF8" i="1" s="1"/>
  <c r="F8" i="1"/>
  <c r="AE8" i="1" s="1"/>
  <c r="E8" i="1"/>
  <c r="AD8" i="1" s="1"/>
  <c r="D8" i="1"/>
  <c r="L8" i="1" s="1"/>
  <c r="O8" i="1" s="1"/>
  <c r="C8" i="1"/>
  <c r="AB7" i="1"/>
  <c r="AA7" i="1"/>
  <c r="Z7" i="1"/>
  <c r="Y7" i="1"/>
  <c r="X7" i="1"/>
  <c r="W7" i="1"/>
  <c r="V7" i="1"/>
  <c r="U7" i="1"/>
  <c r="T7" i="1"/>
  <c r="N7" i="1"/>
  <c r="M7" i="1"/>
  <c r="K7" i="1"/>
  <c r="S7" i="1" s="1"/>
  <c r="J7" i="1"/>
  <c r="R7" i="1" s="1"/>
  <c r="I7" i="1"/>
  <c r="Q7" i="1" s="1"/>
  <c r="H7" i="1"/>
  <c r="P7" i="1" s="1"/>
  <c r="G7" i="1"/>
  <c r="AF7" i="1" s="1"/>
  <c r="F7" i="1"/>
  <c r="AE7" i="1" s="1"/>
  <c r="E7" i="1"/>
  <c r="AD7" i="1" s="1"/>
  <c r="D7" i="1"/>
  <c r="L7" i="1" s="1"/>
  <c r="O7" i="1" s="1"/>
  <c r="C7" i="1"/>
  <c r="AB6" i="1"/>
  <c r="AB19" i="1" s="1"/>
  <c r="AA6" i="1"/>
  <c r="AA19" i="1" s="1"/>
  <c r="Z6" i="1"/>
  <c r="Z19" i="1" s="1"/>
  <c r="Y6" i="1"/>
  <c r="Y19" i="1" s="1"/>
  <c r="X6" i="1"/>
  <c r="X19" i="1" s="1"/>
  <c r="W6" i="1"/>
  <c r="W19" i="1" s="1"/>
  <c r="V6" i="1"/>
  <c r="V19" i="1" s="1"/>
  <c r="U6" i="1"/>
  <c r="U19" i="1" s="1"/>
  <c r="T6" i="1"/>
  <c r="T19" i="1" s="1"/>
  <c r="N6" i="1"/>
  <c r="N19" i="1" s="1"/>
  <c r="M6" i="1"/>
  <c r="M19" i="1" s="1"/>
  <c r="K6" i="1"/>
  <c r="K19" i="1" s="1"/>
  <c r="J6" i="1"/>
  <c r="J19" i="1" s="1"/>
  <c r="I6" i="1"/>
  <c r="I19" i="1" s="1"/>
  <c r="H6" i="1"/>
  <c r="H19" i="1" s="1"/>
  <c r="G6" i="1"/>
  <c r="AF6" i="1" s="1"/>
  <c r="F6" i="1"/>
  <c r="F19" i="1" s="1"/>
  <c r="AE19" i="1" s="1"/>
  <c r="E6" i="1"/>
  <c r="AD6" i="1" s="1"/>
  <c r="D6" i="1"/>
  <c r="D19" i="1" s="1"/>
  <c r="AC19" i="1" s="1"/>
  <c r="C6" i="1"/>
  <c r="C19" i="1" s="1"/>
  <c r="P19" i="1" l="1"/>
  <c r="R19" i="1"/>
  <c r="Q6" i="1"/>
  <c r="S6" i="1"/>
  <c r="AC6" i="1"/>
  <c r="AE6" i="1"/>
  <c r="AC7" i="1"/>
  <c r="AC8" i="1"/>
  <c r="AC9" i="1"/>
  <c r="L11" i="1"/>
  <c r="O11" i="1" s="1"/>
  <c r="L12" i="1"/>
  <c r="O12" i="1" s="1"/>
  <c r="L13" i="1"/>
  <c r="O13" i="1" s="1"/>
  <c r="L14" i="1"/>
  <c r="O14" i="1" s="1"/>
  <c r="AC15" i="1"/>
  <c r="AC16" i="1"/>
  <c r="AC17" i="1"/>
  <c r="AC18" i="1"/>
  <c r="E19" i="1"/>
  <c r="AD19" i="1" s="1"/>
  <c r="G19" i="1"/>
  <c r="AF19" i="1" s="1"/>
  <c r="L6" i="1"/>
  <c r="P6" i="1"/>
  <c r="R6" i="1"/>
  <c r="L10" i="1"/>
  <c r="O10" i="1" s="1"/>
  <c r="L19" i="1" l="1"/>
  <c r="O6" i="1"/>
  <c r="O19" i="1" s="1"/>
  <c r="S19" i="1"/>
  <c r="Q19" i="1"/>
</calcChain>
</file>

<file path=xl/sharedStrings.xml><?xml version="1.0" encoding="utf-8"?>
<sst xmlns="http://schemas.openxmlformats.org/spreadsheetml/2006/main" count="65" uniqueCount="42">
  <si>
    <t>Фин.анализ деятельности предприятий ЖКК МО "Кяхтинский район" за 2013год</t>
  </si>
  <si>
    <t>№</t>
  </si>
  <si>
    <t>наименование предприятия</t>
  </si>
  <si>
    <t>расходы</t>
  </si>
  <si>
    <t>доходы по предъявленным счетам</t>
  </si>
  <si>
    <t>в том числе</t>
  </si>
  <si>
    <t>доходы по оплач счетам</t>
  </si>
  <si>
    <t>фин.результат</t>
  </si>
  <si>
    <t>внереал. Доходы</t>
  </si>
  <si>
    <t>внереал. Расходы</t>
  </si>
  <si>
    <t>баланс. прибыль/ убыток</t>
  </si>
  <si>
    <t>собираемость</t>
  </si>
  <si>
    <t>средняя зарплата, в т.ч.</t>
  </si>
  <si>
    <t>среднесписочная численность</t>
  </si>
  <si>
    <t>Дебиторская задолженность</t>
  </si>
  <si>
    <t>Кредиторская задолженность</t>
  </si>
  <si>
    <t>месячное начисление</t>
  </si>
  <si>
    <t>население</t>
  </si>
  <si>
    <t>бюдж.учреждения</t>
  </si>
  <si>
    <t>прочие</t>
  </si>
  <si>
    <t>всего</t>
  </si>
  <si>
    <t>в т.ч. за ЖКУ</t>
  </si>
  <si>
    <t>в т.ч. За э/э</t>
  </si>
  <si>
    <t>за уголь</t>
  </si>
  <si>
    <t>по заработной плате</t>
  </si>
  <si>
    <t>налоги и внебюджетные фонды</t>
  </si>
  <si>
    <t>ООО Наушкинская энергосбытовая компания</t>
  </si>
  <si>
    <t xml:space="preserve">ООО Теплоцентраль -1 </t>
  </si>
  <si>
    <t>ООО Коммунальщик</t>
  </si>
  <si>
    <t>ТСЖ Наушки</t>
  </si>
  <si>
    <t>х</t>
  </si>
  <si>
    <t>ТСЖ Уют</t>
  </si>
  <si>
    <t>ООО УК Альтернатива</t>
  </si>
  <si>
    <t>ООО Теплоком</t>
  </si>
  <si>
    <t>ООО Ритм</t>
  </si>
  <si>
    <t>ООО Импульс</t>
  </si>
  <si>
    <t>ТСЖ Спектр</t>
  </si>
  <si>
    <t>ООО УК Комфорт</t>
  </si>
  <si>
    <t>МУП Благоустройство</t>
  </si>
  <si>
    <t>ООО Тепловой комплекс</t>
  </si>
  <si>
    <t>Итого:</t>
  </si>
  <si>
    <t>Ведущий специалист Отдела ЖКХ и инфраструктуры администрации МО "Кяхтинский район"                             Ганжурова Т.М.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</si>
</sst>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" fontId="4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&#1053;&#1040;&#1071;%20%202013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nPetr/&#1052;&#1086;&#1080;%20&#1076;&#1086;&#1082;&#1091;&#1084;&#1077;&#1085;&#1090;&#1099;/2012/&#1086;&#1090;&#1095;&#1077;&#1090;&#1099;%20&#1087;&#1086;%20&#1046;&#1050;&#1061;%202012&#1075;/2012&#1075;&#1086;&#1076;/&#1057;&#1042;&#1054;&#1044;%202012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1"/>
      <sheetName val="табл 2 ОС"/>
      <sheetName val="таб3"/>
      <sheetName val="финанализ"/>
      <sheetName val="таб4"/>
      <sheetName val="таб5"/>
      <sheetName val="таб6"/>
      <sheetName val="Анализ себ. стоим.Т6"/>
      <sheetName val="ДебитТ8"/>
      <sheetName val="таб 8.2."/>
      <sheetName val="таб 8.1."/>
      <sheetName val="КредитТ9"/>
      <sheetName val="таб10 иск"/>
      <sheetName val="Зар.плата Т 10"/>
      <sheetName val="ПЛАН Баланса дох. и рас. 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AM34">
            <v>244</v>
          </cell>
          <cell r="AP34">
            <v>4763.5</v>
          </cell>
          <cell r="CF34">
            <v>6146.1</v>
          </cell>
          <cell r="DD34">
            <v>17861.791000000001</v>
          </cell>
          <cell r="DG34">
            <v>10108.400000000001</v>
          </cell>
          <cell r="DJ34">
            <v>26496</v>
          </cell>
          <cell r="DM34">
            <v>2168</v>
          </cell>
          <cell r="DP34">
            <v>337</v>
          </cell>
          <cell r="DS34">
            <v>605.56000000000006</v>
          </cell>
          <cell r="DV34">
            <v>9458</v>
          </cell>
          <cell r="DY34">
            <v>25388</v>
          </cell>
          <cell r="EB34">
            <v>28860</v>
          </cell>
          <cell r="EE34">
            <v>31229.200000000001</v>
          </cell>
        </row>
        <row r="38">
          <cell r="AM38">
            <v>244</v>
          </cell>
          <cell r="AP38">
            <v>5350</v>
          </cell>
          <cell r="CF38">
            <v>5828</v>
          </cell>
          <cell r="DD38">
            <v>17909.082000000002</v>
          </cell>
          <cell r="DG38">
            <v>12885.8</v>
          </cell>
          <cell r="DJ38">
            <v>26456</v>
          </cell>
          <cell r="DM38">
            <v>2172</v>
          </cell>
          <cell r="DP38">
            <v>139</v>
          </cell>
          <cell r="DS38">
            <v>609.79999999999995</v>
          </cell>
          <cell r="DV38">
            <v>9668</v>
          </cell>
          <cell r="DY38">
            <v>16763</v>
          </cell>
          <cell r="EB38">
            <v>28911</v>
          </cell>
          <cell r="EE38">
            <v>31613.61</v>
          </cell>
        </row>
        <row r="39">
          <cell r="AM39">
            <v>244</v>
          </cell>
          <cell r="AP39">
            <v>5350</v>
          </cell>
          <cell r="CF39">
            <v>2312</v>
          </cell>
          <cell r="DD39">
            <v>9083.4369999999999</v>
          </cell>
          <cell r="DG39">
            <v>5653</v>
          </cell>
          <cell r="DJ39">
            <v>19292</v>
          </cell>
          <cell r="DM39">
            <v>2172</v>
          </cell>
          <cell r="DP39">
            <v>0</v>
          </cell>
          <cell r="DS39">
            <v>609.79999999999995</v>
          </cell>
          <cell r="DV39">
            <v>5683</v>
          </cell>
          <cell r="DY39">
            <v>11862</v>
          </cell>
          <cell r="EB39">
            <v>0</v>
          </cell>
          <cell r="EE39">
            <v>13443.43</v>
          </cell>
        </row>
        <row r="40">
          <cell r="CF40">
            <v>1953</v>
          </cell>
          <cell r="DD40">
            <v>3179.4580000000001</v>
          </cell>
          <cell r="DG40">
            <v>4535.5</v>
          </cell>
          <cell r="DJ40">
            <v>6296</v>
          </cell>
          <cell r="DP40">
            <v>69</v>
          </cell>
          <cell r="DV40">
            <v>3053</v>
          </cell>
          <cell r="DY40">
            <v>3146</v>
          </cell>
          <cell r="EB40">
            <v>28911</v>
          </cell>
          <cell r="EE40">
            <v>17776.240000000002</v>
          </cell>
        </row>
        <row r="41">
          <cell r="CF41">
            <v>1563</v>
          </cell>
          <cell r="DD41">
            <v>5646.1870000000008</v>
          </cell>
          <cell r="DG41">
            <v>2697.2999999999997</v>
          </cell>
          <cell r="DJ41">
            <v>868</v>
          </cell>
          <cell r="DP41">
            <v>70</v>
          </cell>
          <cell r="DV41">
            <v>932</v>
          </cell>
          <cell r="DY41">
            <v>1755</v>
          </cell>
          <cell r="EB41">
            <v>0</v>
          </cell>
          <cell r="EE41">
            <v>393.94</v>
          </cell>
        </row>
        <row r="42">
          <cell r="AM42">
            <v>244</v>
          </cell>
          <cell r="AP42">
            <v>4824</v>
          </cell>
          <cell r="CF42">
            <v>7226.1</v>
          </cell>
          <cell r="DD42">
            <v>9141.5130000000008</v>
          </cell>
          <cell r="DG42">
            <v>11320.1</v>
          </cell>
          <cell r="DJ42">
            <v>25505</v>
          </cell>
          <cell r="DM42">
            <v>2170</v>
          </cell>
          <cell r="DP42">
            <v>315</v>
          </cell>
          <cell r="DV42">
            <v>5736</v>
          </cell>
          <cell r="DY42">
            <v>15220</v>
          </cell>
          <cell r="EB42">
            <v>25876</v>
          </cell>
          <cell r="EE42">
            <v>28767.91</v>
          </cell>
        </row>
        <row r="43">
          <cell r="AM43">
            <v>244</v>
          </cell>
          <cell r="AP43">
            <v>4824</v>
          </cell>
          <cell r="CF43">
            <v>2011</v>
          </cell>
          <cell r="DD43">
            <v>3911.15</v>
          </cell>
          <cell r="DG43">
            <v>4370.1000000000004</v>
          </cell>
          <cell r="DJ43">
            <v>18761</v>
          </cell>
          <cell r="DM43">
            <v>2170</v>
          </cell>
          <cell r="DP43">
            <v>0</v>
          </cell>
          <cell r="DS43">
            <v>478.06299999999999</v>
          </cell>
          <cell r="DV43">
            <v>3585</v>
          </cell>
          <cell r="DY43">
            <v>9381</v>
          </cell>
          <cell r="EB43">
            <v>0</v>
          </cell>
          <cell r="EE43">
            <v>12398.43</v>
          </cell>
        </row>
        <row r="44">
          <cell r="CF44">
            <v>3462</v>
          </cell>
          <cell r="DD44">
            <v>1520.6570000000002</v>
          </cell>
          <cell r="DG44">
            <v>4800</v>
          </cell>
          <cell r="DJ44">
            <v>5927</v>
          </cell>
          <cell r="DP44">
            <v>69</v>
          </cell>
          <cell r="DV44">
            <v>1591</v>
          </cell>
          <cell r="DY44">
            <v>3968</v>
          </cell>
          <cell r="EB44">
            <v>25876</v>
          </cell>
          <cell r="EE44">
            <v>15976.24</v>
          </cell>
        </row>
        <row r="45">
          <cell r="CF45">
            <v>1753.1</v>
          </cell>
          <cell r="DD45">
            <v>3709.7060000000001</v>
          </cell>
          <cell r="DG45">
            <v>2150</v>
          </cell>
          <cell r="DJ45">
            <v>817</v>
          </cell>
          <cell r="DP45">
            <v>246</v>
          </cell>
          <cell r="DV45">
            <v>560</v>
          </cell>
          <cell r="DY45">
            <v>1871</v>
          </cell>
          <cell r="EB45">
            <v>0</v>
          </cell>
          <cell r="EE45">
            <v>393.24</v>
          </cell>
        </row>
        <row r="57">
          <cell r="DD57">
            <v>0</v>
          </cell>
          <cell r="DG57">
            <v>0</v>
          </cell>
          <cell r="DJ57">
            <v>2226</v>
          </cell>
          <cell r="DM57">
            <v>0</v>
          </cell>
          <cell r="DP57">
            <v>0</v>
          </cell>
          <cell r="DS57">
            <v>0</v>
          </cell>
          <cell r="DV57">
            <v>0</v>
          </cell>
          <cell r="DY57">
            <v>0</v>
          </cell>
          <cell r="EB57">
            <v>0</v>
          </cell>
          <cell r="EE57">
            <v>293</v>
          </cell>
        </row>
        <row r="58">
          <cell r="DD58">
            <v>0</v>
          </cell>
          <cell r="DG58">
            <v>0</v>
          </cell>
          <cell r="DJ58">
            <v>1792</v>
          </cell>
          <cell r="DM58">
            <v>0</v>
          </cell>
          <cell r="DP58">
            <v>0</v>
          </cell>
          <cell r="DS58">
            <v>0</v>
          </cell>
          <cell r="DV58">
            <v>0</v>
          </cell>
          <cell r="DY58">
            <v>0</v>
          </cell>
          <cell r="EB58">
            <v>0</v>
          </cell>
          <cell r="EE58">
            <v>293</v>
          </cell>
        </row>
      </sheetData>
      <sheetData sheetId="8">
        <row r="9">
          <cell r="C9">
            <v>7704.3</v>
          </cell>
          <cell r="D9">
            <v>7704.3</v>
          </cell>
        </row>
        <row r="10">
          <cell r="C10">
            <v>6793</v>
          </cell>
          <cell r="D10">
            <v>6793</v>
          </cell>
        </row>
        <row r="11">
          <cell r="C11">
            <v>5674</v>
          </cell>
          <cell r="D11">
            <v>5674</v>
          </cell>
        </row>
        <row r="12">
          <cell r="C12">
            <v>417</v>
          </cell>
          <cell r="D12">
            <v>417</v>
          </cell>
        </row>
        <row r="13">
          <cell r="C13">
            <v>901</v>
          </cell>
          <cell r="D13">
            <v>901</v>
          </cell>
        </row>
        <row r="14">
          <cell r="C14">
            <v>207.29999999999998</v>
          </cell>
          <cell r="D14">
            <v>203.6</v>
          </cell>
        </row>
        <row r="15">
          <cell r="C15">
            <v>3295</v>
          </cell>
          <cell r="D15">
            <v>2845</v>
          </cell>
        </row>
        <row r="16">
          <cell r="C16">
            <v>7234</v>
          </cell>
          <cell r="D16">
            <v>6348</v>
          </cell>
        </row>
        <row r="17">
          <cell r="C17">
            <v>5786</v>
          </cell>
          <cell r="D17">
            <v>5786</v>
          </cell>
        </row>
        <row r="18">
          <cell r="C18">
            <v>1327</v>
          </cell>
          <cell r="D18">
            <v>1327</v>
          </cell>
        </row>
        <row r="19">
          <cell r="C19">
            <v>4620.6310000000003</v>
          </cell>
          <cell r="D19">
            <v>4620.6310000000003</v>
          </cell>
        </row>
        <row r="20">
          <cell r="C20">
            <v>760.5</v>
          </cell>
          <cell r="D20">
            <v>760.5</v>
          </cell>
        </row>
      </sheetData>
      <sheetData sheetId="9"/>
      <sheetData sheetId="10"/>
      <sheetData sheetId="11">
        <row r="8">
          <cell r="C8">
            <v>13761</v>
          </cell>
          <cell r="F8">
            <v>533</v>
          </cell>
          <cell r="G8">
            <v>3508</v>
          </cell>
          <cell r="I8">
            <v>6381</v>
          </cell>
          <cell r="L8">
            <v>2340</v>
          </cell>
        </row>
        <row r="9">
          <cell r="C9">
            <v>7611</v>
          </cell>
          <cell r="F9">
            <v>870</v>
          </cell>
          <cell r="G9">
            <v>968</v>
          </cell>
          <cell r="I9">
            <v>940</v>
          </cell>
        </row>
        <row r="10">
          <cell r="C10">
            <v>0</v>
          </cell>
        </row>
        <row r="11">
          <cell r="C11">
            <v>10</v>
          </cell>
        </row>
        <row r="12">
          <cell r="C12">
            <v>1893.6999999999998</v>
          </cell>
          <cell r="F12">
            <v>279.2</v>
          </cell>
          <cell r="G12">
            <v>136.30000000000001</v>
          </cell>
        </row>
        <row r="13">
          <cell r="C13">
            <v>5179.5</v>
          </cell>
          <cell r="F13">
            <v>0</v>
          </cell>
          <cell r="G13">
            <v>60.5</v>
          </cell>
          <cell r="I13">
            <v>4978</v>
          </cell>
        </row>
        <row r="14">
          <cell r="C14">
            <v>2850.8</v>
          </cell>
          <cell r="F14">
            <v>316.89999999999998</v>
          </cell>
          <cell r="G14">
            <v>483.9</v>
          </cell>
          <cell r="L14">
            <v>1090</v>
          </cell>
        </row>
        <row r="15">
          <cell r="C15">
            <v>9115</v>
          </cell>
          <cell r="F15">
            <v>955</v>
          </cell>
          <cell r="G15">
            <v>2490</v>
          </cell>
          <cell r="I15">
            <v>2665</v>
          </cell>
          <cell r="L15">
            <v>587</v>
          </cell>
        </row>
        <row r="16">
          <cell r="C16">
            <v>1925</v>
          </cell>
          <cell r="G16">
            <v>108</v>
          </cell>
          <cell r="I16">
            <v>100</v>
          </cell>
        </row>
        <row r="17">
          <cell r="C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C18">
            <v>229</v>
          </cell>
          <cell r="I18">
            <v>229</v>
          </cell>
        </row>
        <row r="19">
          <cell r="C19">
            <v>169.1</v>
          </cell>
          <cell r="F19">
            <v>38.1</v>
          </cell>
          <cell r="G19">
            <v>48.5</v>
          </cell>
        </row>
        <row r="20">
          <cell r="C20">
            <v>0</v>
          </cell>
        </row>
      </sheetData>
      <sheetData sheetId="12"/>
      <sheetData sheetId="13">
        <row r="12">
          <cell r="Q12">
            <v>2</v>
          </cell>
          <cell r="S12">
            <v>9875</v>
          </cell>
        </row>
        <row r="43">
          <cell r="Q43">
            <v>21</v>
          </cell>
          <cell r="S43">
            <v>9500</v>
          </cell>
        </row>
        <row r="91">
          <cell r="Q91">
            <v>24</v>
          </cell>
          <cell r="S91">
            <v>12282.291666666668</v>
          </cell>
        </row>
        <row r="121">
          <cell r="Q121">
            <v>5</v>
          </cell>
          <cell r="S121">
            <v>18053.333333333336</v>
          </cell>
        </row>
        <row r="188">
          <cell r="Q188">
            <v>55</v>
          </cell>
          <cell r="S188">
            <v>13111.515151515154</v>
          </cell>
        </row>
        <row r="250">
          <cell r="Q250">
            <v>45</v>
          </cell>
          <cell r="S250">
            <v>12856.908499999998</v>
          </cell>
        </row>
        <row r="298">
          <cell r="Q298">
            <v>1</v>
          </cell>
          <cell r="S298">
            <v>9916.6666666666661</v>
          </cell>
        </row>
        <row r="364">
          <cell r="Q364">
            <v>78</v>
          </cell>
          <cell r="S364">
            <v>12757.834757834757</v>
          </cell>
        </row>
        <row r="424">
          <cell r="Q424">
            <v>31</v>
          </cell>
          <cell r="S424">
            <v>15045.456989247312</v>
          </cell>
        </row>
        <row r="457">
          <cell r="Q457">
            <v>6.5</v>
          </cell>
          <cell r="S457">
            <v>12064.102564102564</v>
          </cell>
        </row>
        <row r="489">
          <cell r="Q489">
            <v>53</v>
          </cell>
          <cell r="S489">
            <v>12381.475128644941</v>
          </cell>
        </row>
        <row r="532">
          <cell r="Q532">
            <v>4</v>
          </cell>
          <cell r="S532">
            <v>11035.416666666668</v>
          </cell>
        </row>
        <row r="587">
          <cell r="Q587">
            <v>51</v>
          </cell>
          <cell r="S587">
            <v>12742.483660130718</v>
          </cell>
        </row>
      </sheetData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женедельный отчетПР1"/>
      <sheetName val="Ежем отчет Дт Пр2"/>
      <sheetName val="Основные средстваТ2"/>
      <sheetName val="Акт сверкиТ3"/>
      <sheetName val="825 Т4"/>
      <sheetName val="т5новая"/>
      <sheetName val="таблица Т 5"/>
      <sheetName val="т6 новая"/>
      <sheetName val="таблица Т6"/>
      <sheetName val="ФА"/>
      <sheetName val="Анализ себ. стоим.Т7"/>
      <sheetName val="расшифр ДТ и КТ"/>
      <sheetName val="ДебитТ8"/>
      <sheetName val="расш внебюджет"/>
      <sheetName val="расш налогов"/>
      <sheetName val="КредитТ9"/>
      <sheetName val="ИсковаяТ10"/>
      <sheetName val="Расчет уд. ст-ти Т11"/>
      <sheetName val="Зар.плата Т 12"/>
      <sheetName val="ПЛАНЫ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2"/>
  <sheetViews>
    <sheetView tabSelected="1" workbookViewId="0">
      <selection activeCell="P33" sqref="P33"/>
    </sheetView>
  </sheetViews>
  <sheetFormatPr defaultRowHeight="12.75" x14ac:dyDescent="0.2"/>
  <cols>
    <col min="1" max="1" width="4" style="2" customWidth="1"/>
    <col min="2" max="2" width="21.140625" style="2" customWidth="1"/>
    <col min="3" max="3" width="8.42578125" style="2" customWidth="1"/>
    <col min="4" max="4" width="8.85546875" style="2" customWidth="1"/>
    <col min="5" max="5" width="7.42578125" style="2" customWidth="1"/>
    <col min="6" max="6" width="7.28515625" style="2" customWidth="1"/>
    <col min="7" max="7" width="7.140625" style="2" customWidth="1"/>
    <col min="8" max="8" width="8.5703125" style="2" customWidth="1"/>
    <col min="9" max="9" width="7.85546875" style="2" customWidth="1"/>
    <col min="10" max="10" width="8.140625" style="2" customWidth="1"/>
    <col min="11" max="11" width="7.42578125" style="2" customWidth="1"/>
    <col min="12" max="12" width="7.28515625" style="2" customWidth="1"/>
    <col min="13" max="14" width="6.5703125" style="2" customWidth="1"/>
    <col min="15" max="15" width="6.85546875" style="2" customWidth="1"/>
    <col min="16" max="16" width="5.85546875" style="2" customWidth="1"/>
    <col min="17" max="17" width="4.28515625" style="2" customWidth="1"/>
    <col min="18" max="18" width="4.5703125" style="2" customWidth="1"/>
    <col min="19" max="19" width="4" style="2" customWidth="1"/>
    <col min="20" max="20" width="9.140625" style="2" customWidth="1"/>
    <col min="21" max="21" width="6.28515625" style="2" customWidth="1"/>
    <col min="22" max="23" width="7.140625" style="2" customWidth="1"/>
    <col min="24" max="24" width="7.5703125" style="2" customWidth="1"/>
    <col min="25" max="25" width="6.5703125" style="2" customWidth="1"/>
    <col min="26" max="26" width="6.85546875" style="2" customWidth="1"/>
    <col min="27" max="27" width="7.28515625" style="2" customWidth="1"/>
    <col min="28" max="28" width="7.140625" style="2" customWidth="1"/>
    <col min="29" max="29" width="7.140625" style="2" hidden="1" customWidth="1"/>
    <col min="30" max="32" width="0" style="2" hidden="1" customWidth="1"/>
    <col min="33" max="256" width="9.140625" style="2"/>
    <col min="257" max="257" width="4" style="2" customWidth="1"/>
    <col min="258" max="258" width="21.140625" style="2" customWidth="1"/>
    <col min="259" max="259" width="8.42578125" style="2" customWidth="1"/>
    <col min="260" max="260" width="8.85546875" style="2" customWidth="1"/>
    <col min="261" max="261" width="7.42578125" style="2" customWidth="1"/>
    <col min="262" max="262" width="7.28515625" style="2" customWidth="1"/>
    <col min="263" max="263" width="7.140625" style="2" customWidth="1"/>
    <col min="264" max="264" width="8.5703125" style="2" customWidth="1"/>
    <col min="265" max="265" width="7.85546875" style="2" customWidth="1"/>
    <col min="266" max="266" width="8.140625" style="2" customWidth="1"/>
    <col min="267" max="267" width="7.42578125" style="2" customWidth="1"/>
    <col min="268" max="268" width="7.28515625" style="2" customWidth="1"/>
    <col min="269" max="270" width="6.5703125" style="2" customWidth="1"/>
    <col min="271" max="271" width="6.85546875" style="2" customWidth="1"/>
    <col min="272" max="272" width="5.85546875" style="2" customWidth="1"/>
    <col min="273" max="273" width="4.28515625" style="2" customWidth="1"/>
    <col min="274" max="274" width="4.5703125" style="2" customWidth="1"/>
    <col min="275" max="275" width="4" style="2" customWidth="1"/>
    <col min="276" max="276" width="9.140625" style="2" customWidth="1"/>
    <col min="277" max="277" width="8.5703125" style="2" customWidth="1"/>
    <col min="278" max="279" width="7.140625" style="2" customWidth="1"/>
    <col min="280" max="280" width="7.5703125" style="2" customWidth="1"/>
    <col min="281" max="281" width="6.5703125" style="2" customWidth="1"/>
    <col min="282" max="282" width="6.85546875" style="2" customWidth="1"/>
    <col min="283" max="283" width="7.28515625" style="2" customWidth="1"/>
    <col min="284" max="285" width="7.140625" style="2" customWidth="1"/>
    <col min="286" max="512" width="9.140625" style="2"/>
    <col min="513" max="513" width="4" style="2" customWidth="1"/>
    <col min="514" max="514" width="21.140625" style="2" customWidth="1"/>
    <col min="515" max="515" width="8.42578125" style="2" customWidth="1"/>
    <col min="516" max="516" width="8.85546875" style="2" customWidth="1"/>
    <col min="517" max="517" width="7.42578125" style="2" customWidth="1"/>
    <col min="518" max="518" width="7.28515625" style="2" customWidth="1"/>
    <col min="519" max="519" width="7.140625" style="2" customWidth="1"/>
    <col min="520" max="520" width="8.5703125" style="2" customWidth="1"/>
    <col min="521" max="521" width="7.85546875" style="2" customWidth="1"/>
    <col min="522" max="522" width="8.140625" style="2" customWidth="1"/>
    <col min="523" max="523" width="7.42578125" style="2" customWidth="1"/>
    <col min="524" max="524" width="7.28515625" style="2" customWidth="1"/>
    <col min="525" max="526" width="6.5703125" style="2" customWidth="1"/>
    <col min="527" max="527" width="6.85546875" style="2" customWidth="1"/>
    <col min="528" max="528" width="5.85546875" style="2" customWidth="1"/>
    <col min="529" max="529" width="4.28515625" style="2" customWidth="1"/>
    <col min="530" max="530" width="4.5703125" style="2" customWidth="1"/>
    <col min="531" max="531" width="4" style="2" customWidth="1"/>
    <col min="532" max="532" width="9.140625" style="2" customWidth="1"/>
    <col min="533" max="533" width="8.5703125" style="2" customWidth="1"/>
    <col min="534" max="535" width="7.140625" style="2" customWidth="1"/>
    <col min="536" max="536" width="7.5703125" style="2" customWidth="1"/>
    <col min="537" max="537" width="6.5703125" style="2" customWidth="1"/>
    <col min="538" max="538" width="6.85546875" style="2" customWidth="1"/>
    <col min="539" max="539" width="7.28515625" style="2" customWidth="1"/>
    <col min="540" max="541" width="7.140625" style="2" customWidth="1"/>
    <col min="542" max="768" width="9.140625" style="2"/>
    <col min="769" max="769" width="4" style="2" customWidth="1"/>
    <col min="770" max="770" width="21.140625" style="2" customWidth="1"/>
    <col min="771" max="771" width="8.42578125" style="2" customWidth="1"/>
    <col min="772" max="772" width="8.85546875" style="2" customWidth="1"/>
    <col min="773" max="773" width="7.42578125" style="2" customWidth="1"/>
    <col min="774" max="774" width="7.28515625" style="2" customWidth="1"/>
    <col min="775" max="775" width="7.140625" style="2" customWidth="1"/>
    <col min="776" max="776" width="8.5703125" style="2" customWidth="1"/>
    <col min="777" max="777" width="7.85546875" style="2" customWidth="1"/>
    <col min="778" max="778" width="8.140625" style="2" customWidth="1"/>
    <col min="779" max="779" width="7.42578125" style="2" customWidth="1"/>
    <col min="780" max="780" width="7.28515625" style="2" customWidth="1"/>
    <col min="781" max="782" width="6.5703125" style="2" customWidth="1"/>
    <col min="783" max="783" width="6.85546875" style="2" customWidth="1"/>
    <col min="784" max="784" width="5.85546875" style="2" customWidth="1"/>
    <col min="785" max="785" width="4.28515625" style="2" customWidth="1"/>
    <col min="786" max="786" width="4.5703125" style="2" customWidth="1"/>
    <col min="787" max="787" width="4" style="2" customWidth="1"/>
    <col min="788" max="788" width="9.140625" style="2" customWidth="1"/>
    <col min="789" max="789" width="8.5703125" style="2" customWidth="1"/>
    <col min="790" max="791" width="7.140625" style="2" customWidth="1"/>
    <col min="792" max="792" width="7.5703125" style="2" customWidth="1"/>
    <col min="793" max="793" width="6.5703125" style="2" customWidth="1"/>
    <col min="794" max="794" width="6.85546875" style="2" customWidth="1"/>
    <col min="795" max="795" width="7.28515625" style="2" customWidth="1"/>
    <col min="796" max="797" width="7.140625" style="2" customWidth="1"/>
    <col min="798" max="1024" width="9.140625" style="2"/>
    <col min="1025" max="1025" width="4" style="2" customWidth="1"/>
    <col min="1026" max="1026" width="21.140625" style="2" customWidth="1"/>
    <col min="1027" max="1027" width="8.42578125" style="2" customWidth="1"/>
    <col min="1028" max="1028" width="8.85546875" style="2" customWidth="1"/>
    <col min="1029" max="1029" width="7.42578125" style="2" customWidth="1"/>
    <col min="1030" max="1030" width="7.28515625" style="2" customWidth="1"/>
    <col min="1031" max="1031" width="7.140625" style="2" customWidth="1"/>
    <col min="1032" max="1032" width="8.5703125" style="2" customWidth="1"/>
    <col min="1033" max="1033" width="7.85546875" style="2" customWidth="1"/>
    <col min="1034" max="1034" width="8.140625" style="2" customWidth="1"/>
    <col min="1035" max="1035" width="7.42578125" style="2" customWidth="1"/>
    <col min="1036" max="1036" width="7.28515625" style="2" customWidth="1"/>
    <col min="1037" max="1038" width="6.5703125" style="2" customWidth="1"/>
    <col min="1039" max="1039" width="6.85546875" style="2" customWidth="1"/>
    <col min="1040" max="1040" width="5.85546875" style="2" customWidth="1"/>
    <col min="1041" max="1041" width="4.28515625" style="2" customWidth="1"/>
    <col min="1042" max="1042" width="4.5703125" style="2" customWidth="1"/>
    <col min="1043" max="1043" width="4" style="2" customWidth="1"/>
    <col min="1044" max="1044" width="9.140625" style="2" customWidth="1"/>
    <col min="1045" max="1045" width="8.5703125" style="2" customWidth="1"/>
    <col min="1046" max="1047" width="7.140625" style="2" customWidth="1"/>
    <col min="1048" max="1048" width="7.5703125" style="2" customWidth="1"/>
    <col min="1049" max="1049" width="6.5703125" style="2" customWidth="1"/>
    <col min="1050" max="1050" width="6.85546875" style="2" customWidth="1"/>
    <col min="1051" max="1051" width="7.28515625" style="2" customWidth="1"/>
    <col min="1052" max="1053" width="7.140625" style="2" customWidth="1"/>
    <col min="1054" max="1280" width="9.140625" style="2"/>
    <col min="1281" max="1281" width="4" style="2" customWidth="1"/>
    <col min="1282" max="1282" width="21.140625" style="2" customWidth="1"/>
    <col min="1283" max="1283" width="8.42578125" style="2" customWidth="1"/>
    <col min="1284" max="1284" width="8.85546875" style="2" customWidth="1"/>
    <col min="1285" max="1285" width="7.42578125" style="2" customWidth="1"/>
    <col min="1286" max="1286" width="7.28515625" style="2" customWidth="1"/>
    <col min="1287" max="1287" width="7.140625" style="2" customWidth="1"/>
    <col min="1288" max="1288" width="8.5703125" style="2" customWidth="1"/>
    <col min="1289" max="1289" width="7.85546875" style="2" customWidth="1"/>
    <col min="1290" max="1290" width="8.140625" style="2" customWidth="1"/>
    <col min="1291" max="1291" width="7.42578125" style="2" customWidth="1"/>
    <col min="1292" max="1292" width="7.28515625" style="2" customWidth="1"/>
    <col min="1293" max="1294" width="6.5703125" style="2" customWidth="1"/>
    <col min="1295" max="1295" width="6.85546875" style="2" customWidth="1"/>
    <col min="1296" max="1296" width="5.85546875" style="2" customWidth="1"/>
    <col min="1297" max="1297" width="4.28515625" style="2" customWidth="1"/>
    <col min="1298" max="1298" width="4.5703125" style="2" customWidth="1"/>
    <col min="1299" max="1299" width="4" style="2" customWidth="1"/>
    <col min="1300" max="1300" width="9.140625" style="2" customWidth="1"/>
    <col min="1301" max="1301" width="8.5703125" style="2" customWidth="1"/>
    <col min="1302" max="1303" width="7.140625" style="2" customWidth="1"/>
    <col min="1304" max="1304" width="7.5703125" style="2" customWidth="1"/>
    <col min="1305" max="1305" width="6.5703125" style="2" customWidth="1"/>
    <col min="1306" max="1306" width="6.85546875" style="2" customWidth="1"/>
    <col min="1307" max="1307" width="7.28515625" style="2" customWidth="1"/>
    <col min="1308" max="1309" width="7.140625" style="2" customWidth="1"/>
    <col min="1310" max="1536" width="9.140625" style="2"/>
    <col min="1537" max="1537" width="4" style="2" customWidth="1"/>
    <col min="1538" max="1538" width="21.140625" style="2" customWidth="1"/>
    <col min="1539" max="1539" width="8.42578125" style="2" customWidth="1"/>
    <col min="1540" max="1540" width="8.85546875" style="2" customWidth="1"/>
    <col min="1541" max="1541" width="7.42578125" style="2" customWidth="1"/>
    <col min="1542" max="1542" width="7.28515625" style="2" customWidth="1"/>
    <col min="1543" max="1543" width="7.140625" style="2" customWidth="1"/>
    <col min="1544" max="1544" width="8.5703125" style="2" customWidth="1"/>
    <col min="1545" max="1545" width="7.85546875" style="2" customWidth="1"/>
    <col min="1546" max="1546" width="8.140625" style="2" customWidth="1"/>
    <col min="1547" max="1547" width="7.42578125" style="2" customWidth="1"/>
    <col min="1548" max="1548" width="7.28515625" style="2" customWidth="1"/>
    <col min="1549" max="1550" width="6.5703125" style="2" customWidth="1"/>
    <col min="1551" max="1551" width="6.85546875" style="2" customWidth="1"/>
    <col min="1552" max="1552" width="5.85546875" style="2" customWidth="1"/>
    <col min="1553" max="1553" width="4.28515625" style="2" customWidth="1"/>
    <col min="1554" max="1554" width="4.5703125" style="2" customWidth="1"/>
    <col min="1555" max="1555" width="4" style="2" customWidth="1"/>
    <col min="1556" max="1556" width="9.140625" style="2" customWidth="1"/>
    <col min="1557" max="1557" width="8.5703125" style="2" customWidth="1"/>
    <col min="1558" max="1559" width="7.140625" style="2" customWidth="1"/>
    <col min="1560" max="1560" width="7.5703125" style="2" customWidth="1"/>
    <col min="1561" max="1561" width="6.5703125" style="2" customWidth="1"/>
    <col min="1562" max="1562" width="6.85546875" style="2" customWidth="1"/>
    <col min="1563" max="1563" width="7.28515625" style="2" customWidth="1"/>
    <col min="1564" max="1565" width="7.140625" style="2" customWidth="1"/>
    <col min="1566" max="1792" width="9.140625" style="2"/>
    <col min="1793" max="1793" width="4" style="2" customWidth="1"/>
    <col min="1794" max="1794" width="21.140625" style="2" customWidth="1"/>
    <col min="1795" max="1795" width="8.42578125" style="2" customWidth="1"/>
    <col min="1796" max="1796" width="8.85546875" style="2" customWidth="1"/>
    <col min="1797" max="1797" width="7.42578125" style="2" customWidth="1"/>
    <col min="1798" max="1798" width="7.28515625" style="2" customWidth="1"/>
    <col min="1799" max="1799" width="7.140625" style="2" customWidth="1"/>
    <col min="1800" max="1800" width="8.5703125" style="2" customWidth="1"/>
    <col min="1801" max="1801" width="7.85546875" style="2" customWidth="1"/>
    <col min="1802" max="1802" width="8.140625" style="2" customWidth="1"/>
    <col min="1803" max="1803" width="7.42578125" style="2" customWidth="1"/>
    <col min="1804" max="1804" width="7.28515625" style="2" customWidth="1"/>
    <col min="1805" max="1806" width="6.5703125" style="2" customWidth="1"/>
    <col min="1807" max="1807" width="6.85546875" style="2" customWidth="1"/>
    <col min="1808" max="1808" width="5.85546875" style="2" customWidth="1"/>
    <col min="1809" max="1809" width="4.28515625" style="2" customWidth="1"/>
    <col min="1810" max="1810" width="4.5703125" style="2" customWidth="1"/>
    <col min="1811" max="1811" width="4" style="2" customWidth="1"/>
    <col min="1812" max="1812" width="9.140625" style="2" customWidth="1"/>
    <col min="1813" max="1813" width="8.5703125" style="2" customWidth="1"/>
    <col min="1814" max="1815" width="7.140625" style="2" customWidth="1"/>
    <col min="1816" max="1816" width="7.5703125" style="2" customWidth="1"/>
    <col min="1817" max="1817" width="6.5703125" style="2" customWidth="1"/>
    <col min="1818" max="1818" width="6.85546875" style="2" customWidth="1"/>
    <col min="1819" max="1819" width="7.28515625" style="2" customWidth="1"/>
    <col min="1820" max="1821" width="7.140625" style="2" customWidth="1"/>
    <col min="1822" max="2048" width="9.140625" style="2"/>
    <col min="2049" max="2049" width="4" style="2" customWidth="1"/>
    <col min="2050" max="2050" width="21.140625" style="2" customWidth="1"/>
    <col min="2051" max="2051" width="8.42578125" style="2" customWidth="1"/>
    <col min="2052" max="2052" width="8.85546875" style="2" customWidth="1"/>
    <col min="2053" max="2053" width="7.42578125" style="2" customWidth="1"/>
    <col min="2054" max="2054" width="7.28515625" style="2" customWidth="1"/>
    <col min="2055" max="2055" width="7.140625" style="2" customWidth="1"/>
    <col min="2056" max="2056" width="8.5703125" style="2" customWidth="1"/>
    <col min="2057" max="2057" width="7.85546875" style="2" customWidth="1"/>
    <col min="2058" max="2058" width="8.140625" style="2" customWidth="1"/>
    <col min="2059" max="2059" width="7.42578125" style="2" customWidth="1"/>
    <col min="2060" max="2060" width="7.28515625" style="2" customWidth="1"/>
    <col min="2061" max="2062" width="6.5703125" style="2" customWidth="1"/>
    <col min="2063" max="2063" width="6.85546875" style="2" customWidth="1"/>
    <col min="2064" max="2064" width="5.85546875" style="2" customWidth="1"/>
    <col min="2065" max="2065" width="4.28515625" style="2" customWidth="1"/>
    <col min="2066" max="2066" width="4.5703125" style="2" customWidth="1"/>
    <col min="2067" max="2067" width="4" style="2" customWidth="1"/>
    <col min="2068" max="2068" width="9.140625" style="2" customWidth="1"/>
    <col min="2069" max="2069" width="8.5703125" style="2" customWidth="1"/>
    <col min="2070" max="2071" width="7.140625" style="2" customWidth="1"/>
    <col min="2072" max="2072" width="7.5703125" style="2" customWidth="1"/>
    <col min="2073" max="2073" width="6.5703125" style="2" customWidth="1"/>
    <col min="2074" max="2074" width="6.85546875" style="2" customWidth="1"/>
    <col min="2075" max="2075" width="7.28515625" style="2" customWidth="1"/>
    <col min="2076" max="2077" width="7.140625" style="2" customWidth="1"/>
    <col min="2078" max="2304" width="9.140625" style="2"/>
    <col min="2305" max="2305" width="4" style="2" customWidth="1"/>
    <col min="2306" max="2306" width="21.140625" style="2" customWidth="1"/>
    <col min="2307" max="2307" width="8.42578125" style="2" customWidth="1"/>
    <col min="2308" max="2308" width="8.85546875" style="2" customWidth="1"/>
    <col min="2309" max="2309" width="7.42578125" style="2" customWidth="1"/>
    <col min="2310" max="2310" width="7.28515625" style="2" customWidth="1"/>
    <col min="2311" max="2311" width="7.140625" style="2" customWidth="1"/>
    <col min="2312" max="2312" width="8.5703125" style="2" customWidth="1"/>
    <col min="2313" max="2313" width="7.85546875" style="2" customWidth="1"/>
    <col min="2314" max="2314" width="8.140625" style="2" customWidth="1"/>
    <col min="2315" max="2315" width="7.42578125" style="2" customWidth="1"/>
    <col min="2316" max="2316" width="7.28515625" style="2" customWidth="1"/>
    <col min="2317" max="2318" width="6.5703125" style="2" customWidth="1"/>
    <col min="2319" max="2319" width="6.85546875" style="2" customWidth="1"/>
    <col min="2320" max="2320" width="5.85546875" style="2" customWidth="1"/>
    <col min="2321" max="2321" width="4.28515625" style="2" customWidth="1"/>
    <col min="2322" max="2322" width="4.5703125" style="2" customWidth="1"/>
    <col min="2323" max="2323" width="4" style="2" customWidth="1"/>
    <col min="2324" max="2324" width="9.140625" style="2" customWidth="1"/>
    <col min="2325" max="2325" width="8.5703125" style="2" customWidth="1"/>
    <col min="2326" max="2327" width="7.140625" style="2" customWidth="1"/>
    <col min="2328" max="2328" width="7.5703125" style="2" customWidth="1"/>
    <col min="2329" max="2329" width="6.5703125" style="2" customWidth="1"/>
    <col min="2330" max="2330" width="6.85546875" style="2" customWidth="1"/>
    <col min="2331" max="2331" width="7.28515625" style="2" customWidth="1"/>
    <col min="2332" max="2333" width="7.140625" style="2" customWidth="1"/>
    <col min="2334" max="2560" width="9.140625" style="2"/>
    <col min="2561" max="2561" width="4" style="2" customWidth="1"/>
    <col min="2562" max="2562" width="21.140625" style="2" customWidth="1"/>
    <col min="2563" max="2563" width="8.42578125" style="2" customWidth="1"/>
    <col min="2564" max="2564" width="8.85546875" style="2" customWidth="1"/>
    <col min="2565" max="2565" width="7.42578125" style="2" customWidth="1"/>
    <col min="2566" max="2566" width="7.28515625" style="2" customWidth="1"/>
    <col min="2567" max="2567" width="7.140625" style="2" customWidth="1"/>
    <col min="2568" max="2568" width="8.5703125" style="2" customWidth="1"/>
    <col min="2569" max="2569" width="7.85546875" style="2" customWidth="1"/>
    <col min="2570" max="2570" width="8.140625" style="2" customWidth="1"/>
    <col min="2571" max="2571" width="7.42578125" style="2" customWidth="1"/>
    <col min="2572" max="2572" width="7.28515625" style="2" customWidth="1"/>
    <col min="2573" max="2574" width="6.5703125" style="2" customWidth="1"/>
    <col min="2575" max="2575" width="6.85546875" style="2" customWidth="1"/>
    <col min="2576" max="2576" width="5.85546875" style="2" customWidth="1"/>
    <col min="2577" max="2577" width="4.28515625" style="2" customWidth="1"/>
    <col min="2578" max="2578" width="4.5703125" style="2" customWidth="1"/>
    <col min="2579" max="2579" width="4" style="2" customWidth="1"/>
    <col min="2580" max="2580" width="9.140625" style="2" customWidth="1"/>
    <col min="2581" max="2581" width="8.5703125" style="2" customWidth="1"/>
    <col min="2582" max="2583" width="7.140625" style="2" customWidth="1"/>
    <col min="2584" max="2584" width="7.5703125" style="2" customWidth="1"/>
    <col min="2585" max="2585" width="6.5703125" style="2" customWidth="1"/>
    <col min="2586" max="2586" width="6.85546875" style="2" customWidth="1"/>
    <col min="2587" max="2587" width="7.28515625" style="2" customWidth="1"/>
    <col min="2588" max="2589" width="7.140625" style="2" customWidth="1"/>
    <col min="2590" max="2816" width="9.140625" style="2"/>
    <col min="2817" max="2817" width="4" style="2" customWidth="1"/>
    <col min="2818" max="2818" width="21.140625" style="2" customWidth="1"/>
    <col min="2819" max="2819" width="8.42578125" style="2" customWidth="1"/>
    <col min="2820" max="2820" width="8.85546875" style="2" customWidth="1"/>
    <col min="2821" max="2821" width="7.42578125" style="2" customWidth="1"/>
    <col min="2822" max="2822" width="7.28515625" style="2" customWidth="1"/>
    <col min="2823" max="2823" width="7.140625" style="2" customWidth="1"/>
    <col min="2824" max="2824" width="8.5703125" style="2" customWidth="1"/>
    <col min="2825" max="2825" width="7.85546875" style="2" customWidth="1"/>
    <col min="2826" max="2826" width="8.140625" style="2" customWidth="1"/>
    <col min="2827" max="2827" width="7.42578125" style="2" customWidth="1"/>
    <col min="2828" max="2828" width="7.28515625" style="2" customWidth="1"/>
    <col min="2829" max="2830" width="6.5703125" style="2" customWidth="1"/>
    <col min="2831" max="2831" width="6.85546875" style="2" customWidth="1"/>
    <col min="2832" max="2832" width="5.85546875" style="2" customWidth="1"/>
    <col min="2833" max="2833" width="4.28515625" style="2" customWidth="1"/>
    <col min="2834" max="2834" width="4.5703125" style="2" customWidth="1"/>
    <col min="2835" max="2835" width="4" style="2" customWidth="1"/>
    <col min="2836" max="2836" width="9.140625" style="2" customWidth="1"/>
    <col min="2837" max="2837" width="8.5703125" style="2" customWidth="1"/>
    <col min="2838" max="2839" width="7.140625" style="2" customWidth="1"/>
    <col min="2840" max="2840" width="7.5703125" style="2" customWidth="1"/>
    <col min="2841" max="2841" width="6.5703125" style="2" customWidth="1"/>
    <col min="2842" max="2842" width="6.85546875" style="2" customWidth="1"/>
    <col min="2843" max="2843" width="7.28515625" style="2" customWidth="1"/>
    <col min="2844" max="2845" width="7.140625" style="2" customWidth="1"/>
    <col min="2846" max="3072" width="9.140625" style="2"/>
    <col min="3073" max="3073" width="4" style="2" customWidth="1"/>
    <col min="3074" max="3074" width="21.140625" style="2" customWidth="1"/>
    <col min="3075" max="3075" width="8.42578125" style="2" customWidth="1"/>
    <col min="3076" max="3076" width="8.85546875" style="2" customWidth="1"/>
    <col min="3077" max="3077" width="7.42578125" style="2" customWidth="1"/>
    <col min="3078" max="3078" width="7.28515625" style="2" customWidth="1"/>
    <col min="3079" max="3079" width="7.140625" style="2" customWidth="1"/>
    <col min="3080" max="3080" width="8.5703125" style="2" customWidth="1"/>
    <col min="3081" max="3081" width="7.85546875" style="2" customWidth="1"/>
    <col min="3082" max="3082" width="8.140625" style="2" customWidth="1"/>
    <col min="3083" max="3083" width="7.42578125" style="2" customWidth="1"/>
    <col min="3084" max="3084" width="7.28515625" style="2" customWidth="1"/>
    <col min="3085" max="3086" width="6.5703125" style="2" customWidth="1"/>
    <col min="3087" max="3087" width="6.85546875" style="2" customWidth="1"/>
    <col min="3088" max="3088" width="5.85546875" style="2" customWidth="1"/>
    <col min="3089" max="3089" width="4.28515625" style="2" customWidth="1"/>
    <col min="3090" max="3090" width="4.5703125" style="2" customWidth="1"/>
    <col min="3091" max="3091" width="4" style="2" customWidth="1"/>
    <col min="3092" max="3092" width="9.140625" style="2" customWidth="1"/>
    <col min="3093" max="3093" width="8.5703125" style="2" customWidth="1"/>
    <col min="3094" max="3095" width="7.140625" style="2" customWidth="1"/>
    <col min="3096" max="3096" width="7.5703125" style="2" customWidth="1"/>
    <col min="3097" max="3097" width="6.5703125" style="2" customWidth="1"/>
    <col min="3098" max="3098" width="6.85546875" style="2" customWidth="1"/>
    <col min="3099" max="3099" width="7.28515625" style="2" customWidth="1"/>
    <col min="3100" max="3101" width="7.140625" style="2" customWidth="1"/>
    <col min="3102" max="3328" width="9.140625" style="2"/>
    <col min="3329" max="3329" width="4" style="2" customWidth="1"/>
    <col min="3330" max="3330" width="21.140625" style="2" customWidth="1"/>
    <col min="3331" max="3331" width="8.42578125" style="2" customWidth="1"/>
    <col min="3332" max="3332" width="8.85546875" style="2" customWidth="1"/>
    <col min="3333" max="3333" width="7.42578125" style="2" customWidth="1"/>
    <col min="3334" max="3334" width="7.28515625" style="2" customWidth="1"/>
    <col min="3335" max="3335" width="7.140625" style="2" customWidth="1"/>
    <col min="3336" max="3336" width="8.5703125" style="2" customWidth="1"/>
    <col min="3337" max="3337" width="7.85546875" style="2" customWidth="1"/>
    <col min="3338" max="3338" width="8.140625" style="2" customWidth="1"/>
    <col min="3339" max="3339" width="7.42578125" style="2" customWidth="1"/>
    <col min="3340" max="3340" width="7.28515625" style="2" customWidth="1"/>
    <col min="3341" max="3342" width="6.5703125" style="2" customWidth="1"/>
    <col min="3343" max="3343" width="6.85546875" style="2" customWidth="1"/>
    <col min="3344" max="3344" width="5.85546875" style="2" customWidth="1"/>
    <col min="3345" max="3345" width="4.28515625" style="2" customWidth="1"/>
    <col min="3346" max="3346" width="4.5703125" style="2" customWidth="1"/>
    <col min="3347" max="3347" width="4" style="2" customWidth="1"/>
    <col min="3348" max="3348" width="9.140625" style="2" customWidth="1"/>
    <col min="3349" max="3349" width="8.5703125" style="2" customWidth="1"/>
    <col min="3350" max="3351" width="7.140625" style="2" customWidth="1"/>
    <col min="3352" max="3352" width="7.5703125" style="2" customWidth="1"/>
    <col min="3353" max="3353" width="6.5703125" style="2" customWidth="1"/>
    <col min="3354" max="3354" width="6.85546875" style="2" customWidth="1"/>
    <col min="3355" max="3355" width="7.28515625" style="2" customWidth="1"/>
    <col min="3356" max="3357" width="7.140625" style="2" customWidth="1"/>
    <col min="3358" max="3584" width="9.140625" style="2"/>
    <col min="3585" max="3585" width="4" style="2" customWidth="1"/>
    <col min="3586" max="3586" width="21.140625" style="2" customWidth="1"/>
    <col min="3587" max="3587" width="8.42578125" style="2" customWidth="1"/>
    <col min="3588" max="3588" width="8.85546875" style="2" customWidth="1"/>
    <col min="3589" max="3589" width="7.42578125" style="2" customWidth="1"/>
    <col min="3590" max="3590" width="7.28515625" style="2" customWidth="1"/>
    <col min="3591" max="3591" width="7.140625" style="2" customWidth="1"/>
    <col min="3592" max="3592" width="8.5703125" style="2" customWidth="1"/>
    <col min="3593" max="3593" width="7.85546875" style="2" customWidth="1"/>
    <col min="3594" max="3594" width="8.140625" style="2" customWidth="1"/>
    <col min="3595" max="3595" width="7.42578125" style="2" customWidth="1"/>
    <col min="3596" max="3596" width="7.28515625" style="2" customWidth="1"/>
    <col min="3597" max="3598" width="6.5703125" style="2" customWidth="1"/>
    <col min="3599" max="3599" width="6.85546875" style="2" customWidth="1"/>
    <col min="3600" max="3600" width="5.85546875" style="2" customWidth="1"/>
    <col min="3601" max="3601" width="4.28515625" style="2" customWidth="1"/>
    <col min="3602" max="3602" width="4.5703125" style="2" customWidth="1"/>
    <col min="3603" max="3603" width="4" style="2" customWidth="1"/>
    <col min="3604" max="3604" width="9.140625" style="2" customWidth="1"/>
    <col min="3605" max="3605" width="8.5703125" style="2" customWidth="1"/>
    <col min="3606" max="3607" width="7.140625" style="2" customWidth="1"/>
    <col min="3608" max="3608" width="7.5703125" style="2" customWidth="1"/>
    <col min="3609" max="3609" width="6.5703125" style="2" customWidth="1"/>
    <col min="3610" max="3610" width="6.85546875" style="2" customWidth="1"/>
    <col min="3611" max="3611" width="7.28515625" style="2" customWidth="1"/>
    <col min="3612" max="3613" width="7.140625" style="2" customWidth="1"/>
    <col min="3614" max="3840" width="9.140625" style="2"/>
    <col min="3841" max="3841" width="4" style="2" customWidth="1"/>
    <col min="3842" max="3842" width="21.140625" style="2" customWidth="1"/>
    <col min="3843" max="3843" width="8.42578125" style="2" customWidth="1"/>
    <col min="3844" max="3844" width="8.85546875" style="2" customWidth="1"/>
    <col min="3845" max="3845" width="7.42578125" style="2" customWidth="1"/>
    <col min="3846" max="3846" width="7.28515625" style="2" customWidth="1"/>
    <col min="3847" max="3847" width="7.140625" style="2" customWidth="1"/>
    <col min="3848" max="3848" width="8.5703125" style="2" customWidth="1"/>
    <col min="3849" max="3849" width="7.85546875" style="2" customWidth="1"/>
    <col min="3850" max="3850" width="8.140625" style="2" customWidth="1"/>
    <col min="3851" max="3851" width="7.42578125" style="2" customWidth="1"/>
    <col min="3852" max="3852" width="7.28515625" style="2" customWidth="1"/>
    <col min="3853" max="3854" width="6.5703125" style="2" customWidth="1"/>
    <col min="3855" max="3855" width="6.85546875" style="2" customWidth="1"/>
    <col min="3856" max="3856" width="5.85546875" style="2" customWidth="1"/>
    <col min="3857" max="3857" width="4.28515625" style="2" customWidth="1"/>
    <col min="3858" max="3858" width="4.5703125" style="2" customWidth="1"/>
    <col min="3859" max="3859" width="4" style="2" customWidth="1"/>
    <col min="3860" max="3860" width="9.140625" style="2" customWidth="1"/>
    <col min="3861" max="3861" width="8.5703125" style="2" customWidth="1"/>
    <col min="3862" max="3863" width="7.140625" style="2" customWidth="1"/>
    <col min="3864" max="3864" width="7.5703125" style="2" customWidth="1"/>
    <col min="3865" max="3865" width="6.5703125" style="2" customWidth="1"/>
    <col min="3866" max="3866" width="6.85546875" style="2" customWidth="1"/>
    <col min="3867" max="3867" width="7.28515625" style="2" customWidth="1"/>
    <col min="3868" max="3869" width="7.140625" style="2" customWidth="1"/>
    <col min="3870" max="4096" width="9.140625" style="2"/>
    <col min="4097" max="4097" width="4" style="2" customWidth="1"/>
    <col min="4098" max="4098" width="21.140625" style="2" customWidth="1"/>
    <col min="4099" max="4099" width="8.42578125" style="2" customWidth="1"/>
    <col min="4100" max="4100" width="8.85546875" style="2" customWidth="1"/>
    <col min="4101" max="4101" width="7.42578125" style="2" customWidth="1"/>
    <col min="4102" max="4102" width="7.28515625" style="2" customWidth="1"/>
    <col min="4103" max="4103" width="7.140625" style="2" customWidth="1"/>
    <col min="4104" max="4104" width="8.5703125" style="2" customWidth="1"/>
    <col min="4105" max="4105" width="7.85546875" style="2" customWidth="1"/>
    <col min="4106" max="4106" width="8.140625" style="2" customWidth="1"/>
    <col min="4107" max="4107" width="7.42578125" style="2" customWidth="1"/>
    <col min="4108" max="4108" width="7.28515625" style="2" customWidth="1"/>
    <col min="4109" max="4110" width="6.5703125" style="2" customWidth="1"/>
    <col min="4111" max="4111" width="6.85546875" style="2" customWidth="1"/>
    <col min="4112" max="4112" width="5.85546875" style="2" customWidth="1"/>
    <col min="4113" max="4113" width="4.28515625" style="2" customWidth="1"/>
    <col min="4114" max="4114" width="4.5703125" style="2" customWidth="1"/>
    <col min="4115" max="4115" width="4" style="2" customWidth="1"/>
    <col min="4116" max="4116" width="9.140625" style="2" customWidth="1"/>
    <col min="4117" max="4117" width="8.5703125" style="2" customWidth="1"/>
    <col min="4118" max="4119" width="7.140625" style="2" customWidth="1"/>
    <col min="4120" max="4120" width="7.5703125" style="2" customWidth="1"/>
    <col min="4121" max="4121" width="6.5703125" style="2" customWidth="1"/>
    <col min="4122" max="4122" width="6.85546875" style="2" customWidth="1"/>
    <col min="4123" max="4123" width="7.28515625" style="2" customWidth="1"/>
    <col min="4124" max="4125" width="7.140625" style="2" customWidth="1"/>
    <col min="4126" max="4352" width="9.140625" style="2"/>
    <col min="4353" max="4353" width="4" style="2" customWidth="1"/>
    <col min="4354" max="4354" width="21.140625" style="2" customWidth="1"/>
    <col min="4355" max="4355" width="8.42578125" style="2" customWidth="1"/>
    <col min="4356" max="4356" width="8.85546875" style="2" customWidth="1"/>
    <col min="4357" max="4357" width="7.42578125" style="2" customWidth="1"/>
    <col min="4358" max="4358" width="7.28515625" style="2" customWidth="1"/>
    <col min="4359" max="4359" width="7.140625" style="2" customWidth="1"/>
    <col min="4360" max="4360" width="8.5703125" style="2" customWidth="1"/>
    <col min="4361" max="4361" width="7.85546875" style="2" customWidth="1"/>
    <col min="4362" max="4362" width="8.140625" style="2" customWidth="1"/>
    <col min="4363" max="4363" width="7.42578125" style="2" customWidth="1"/>
    <col min="4364" max="4364" width="7.28515625" style="2" customWidth="1"/>
    <col min="4365" max="4366" width="6.5703125" style="2" customWidth="1"/>
    <col min="4367" max="4367" width="6.85546875" style="2" customWidth="1"/>
    <col min="4368" max="4368" width="5.85546875" style="2" customWidth="1"/>
    <col min="4369" max="4369" width="4.28515625" style="2" customWidth="1"/>
    <col min="4370" max="4370" width="4.5703125" style="2" customWidth="1"/>
    <col min="4371" max="4371" width="4" style="2" customWidth="1"/>
    <col min="4372" max="4372" width="9.140625" style="2" customWidth="1"/>
    <col min="4373" max="4373" width="8.5703125" style="2" customWidth="1"/>
    <col min="4374" max="4375" width="7.140625" style="2" customWidth="1"/>
    <col min="4376" max="4376" width="7.5703125" style="2" customWidth="1"/>
    <col min="4377" max="4377" width="6.5703125" style="2" customWidth="1"/>
    <col min="4378" max="4378" width="6.85546875" style="2" customWidth="1"/>
    <col min="4379" max="4379" width="7.28515625" style="2" customWidth="1"/>
    <col min="4380" max="4381" width="7.140625" style="2" customWidth="1"/>
    <col min="4382" max="4608" width="9.140625" style="2"/>
    <col min="4609" max="4609" width="4" style="2" customWidth="1"/>
    <col min="4610" max="4610" width="21.140625" style="2" customWidth="1"/>
    <col min="4611" max="4611" width="8.42578125" style="2" customWidth="1"/>
    <col min="4612" max="4612" width="8.85546875" style="2" customWidth="1"/>
    <col min="4613" max="4613" width="7.42578125" style="2" customWidth="1"/>
    <col min="4614" max="4614" width="7.28515625" style="2" customWidth="1"/>
    <col min="4615" max="4615" width="7.140625" style="2" customWidth="1"/>
    <col min="4616" max="4616" width="8.5703125" style="2" customWidth="1"/>
    <col min="4617" max="4617" width="7.85546875" style="2" customWidth="1"/>
    <col min="4618" max="4618" width="8.140625" style="2" customWidth="1"/>
    <col min="4619" max="4619" width="7.42578125" style="2" customWidth="1"/>
    <col min="4620" max="4620" width="7.28515625" style="2" customWidth="1"/>
    <col min="4621" max="4622" width="6.5703125" style="2" customWidth="1"/>
    <col min="4623" max="4623" width="6.85546875" style="2" customWidth="1"/>
    <col min="4624" max="4624" width="5.85546875" style="2" customWidth="1"/>
    <col min="4625" max="4625" width="4.28515625" style="2" customWidth="1"/>
    <col min="4626" max="4626" width="4.5703125" style="2" customWidth="1"/>
    <col min="4627" max="4627" width="4" style="2" customWidth="1"/>
    <col min="4628" max="4628" width="9.140625" style="2" customWidth="1"/>
    <col min="4629" max="4629" width="8.5703125" style="2" customWidth="1"/>
    <col min="4630" max="4631" width="7.140625" style="2" customWidth="1"/>
    <col min="4632" max="4632" width="7.5703125" style="2" customWidth="1"/>
    <col min="4633" max="4633" width="6.5703125" style="2" customWidth="1"/>
    <col min="4634" max="4634" width="6.85546875" style="2" customWidth="1"/>
    <col min="4635" max="4635" width="7.28515625" style="2" customWidth="1"/>
    <col min="4636" max="4637" width="7.140625" style="2" customWidth="1"/>
    <col min="4638" max="4864" width="9.140625" style="2"/>
    <col min="4865" max="4865" width="4" style="2" customWidth="1"/>
    <col min="4866" max="4866" width="21.140625" style="2" customWidth="1"/>
    <col min="4867" max="4867" width="8.42578125" style="2" customWidth="1"/>
    <col min="4868" max="4868" width="8.85546875" style="2" customWidth="1"/>
    <col min="4869" max="4869" width="7.42578125" style="2" customWidth="1"/>
    <col min="4870" max="4870" width="7.28515625" style="2" customWidth="1"/>
    <col min="4871" max="4871" width="7.140625" style="2" customWidth="1"/>
    <col min="4872" max="4872" width="8.5703125" style="2" customWidth="1"/>
    <col min="4873" max="4873" width="7.85546875" style="2" customWidth="1"/>
    <col min="4874" max="4874" width="8.140625" style="2" customWidth="1"/>
    <col min="4875" max="4875" width="7.42578125" style="2" customWidth="1"/>
    <col min="4876" max="4876" width="7.28515625" style="2" customWidth="1"/>
    <col min="4877" max="4878" width="6.5703125" style="2" customWidth="1"/>
    <col min="4879" max="4879" width="6.85546875" style="2" customWidth="1"/>
    <col min="4880" max="4880" width="5.85546875" style="2" customWidth="1"/>
    <col min="4881" max="4881" width="4.28515625" style="2" customWidth="1"/>
    <col min="4882" max="4882" width="4.5703125" style="2" customWidth="1"/>
    <col min="4883" max="4883" width="4" style="2" customWidth="1"/>
    <col min="4884" max="4884" width="9.140625" style="2" customWidth="1"/>
    <col min="4885" max="4885" width="8.5703125" style="2" customWidth="1"/>
    <col min="4886" max="4887" width="7.140625" style="2" customWidth="1"/>
    <col min="4888" max="4888" width="7.5703125" style="2" customWidth="1"/>
    <col min="4889" max="4889" width="6.5703125" style="2" customWidth="1"/>
    <col min="4890" max="4890" width="6.85546875" style="2" customWidth="1"/>
    <col min="4891" max="4891" width="7.28515625" style="2" customWidth="1"/>
    <col min="4892" max="4893" width="7.140625" style="2" customWidth="1"/>
    <col min="4894" max="5120" width="9.140625" style="2"/>
    <col min="5121" max="5121" width="4" style="2" customWidth="1"/>
    <col min="5122" max="5122" width="21.140625" style="2" customWidth="1"/>
    <col min="5123" max="5123" width="8.42578125" style="2" customWidth="1"/>
    <col min="5124" max="5124" width="8.85546875" style="2" customWidth="1"/>
    <col min="5125" max="5125" width="7.42578125" style="2" customWidth="1"/>
    <col min="5126" max="5126" width="7.28515625" style="2" customWidth="1"/>
    <col min="5127" max="5127" width="7.140625" style="2" customWidth="1"/>
    <col min="5128" max="5128" width="8.5703125" style="2" customWidth="1"/>
    <col min="5129" max="5129" width="7.85546875" style="2" customWidth="1"/>
    <col min="5130" max="5130" width="8.140625" style="2" customWidth="1"/>
    <col min="5131" max="5131" width="7.42578125" style="2" customWidth="1"/>
    <col min="5132" max="5132" width="7.28515625" style="2" customWidth="1"/>
    <col min="5133" max="5134" width="6.5703125" style="2" customWidth="1"/>
    <col min="5135" max="5135" width="6.85546875" style="2" customWidth="1"/>
    <col min="5136" max="5136" width="5.85546875" style="2" customWidth="1"/>
    <col min="5137" max="5137" width="4.28515625" style="2" customWidth="1"/>
    <col min="5138" max="5138" width="4.5703125" style="2" customWidth="1"/>
    <col min="5139" max="5139" width="4" style="2" customWidth="1"/>
    <col min="5140" max="5140" width="9.140625" style="2" customWidth="1"/>
    <col min="5141" max="5141" width="8.5703125" style="2" customWidth="1"/>
    <col min="5142" max="5143" width="7.140625" style="2" customWidth="1"/>
    <col min="5144" max="5144" width="7.5703125" style="2" customWidth="1"/>
    <col min="5145" max="5145" width="6.5703125" style="2" customWidth="1"/>
    <col min="5146" max="5146" width="6.85546875" style="2" customWidth="1"/>
    <col min="5147" max="5147" width="7.28515625" style="2" customWidth="1"/>
    <col min="5148" max="5149" width="7.140625" style="2" customWidth="1"/>
    <col min="5150" max="5376" width="9.140625" style="2"/>
    <col min="5377" max="5377" width="4" style="2" customWidth="1"/>
    <col min="5378" max="5378" width="21.140625" style="2" customWidth="1"/>
    <col min="5379" max="5379" width="8.42578125" style="2" customWidth="1"/>
    <col min="5380" max="5380" width="8.85546875" style="2" customWidth="1"/>
    <col min="5381" max="5381" width="7.42578125" style="2" customWidth="1"/>
    <col min="5382" max="5382" width="7.28515625" style="2" customWidth="1"/>
    <col min="5383" max="5383" width="7.140625" style="2" customWidth="1"/>
    <col min="5384" max="5384" width="8.5703125" style="2" customWidth="1"/>
    <col min="5385" max="5385" width="7.85546875" style="2" customWidth="1"/>
    <col min="5386" max="5386" width="8.140625" style="2" customWidth="1"/>
    <col min="5387" max="5387" width="7.42578125" style="2" customWidth="1"/>
    <col min="5388" max="5388" width="7.28515625" style="2" customWidth="1"/>
    <col min="5389" max="5390" width="6.5703125" style="2" customWidth="1"/>
    <col min="5391" max="5391" width="6.85546875" style="2" customWidth="1"/>
    <col min="5392" max="5392" width="5.85546875" style="2" customWidth="1"/>
    <col min="5393" max="5393" width="4.28515625" style="2" customWidth="1"/>
    <col min="5394" max="5394" width="4.5703125" style="2" customWidth="1"/>
    <col min="5395" max="5395" width="4" style="2" customWidth="1"/>
    <col min="5396" max="5396" width="9.140625" style="2" customWidth="1"/>
    <col min="5397" max="5397" width="8.5703125" style="2" customWidth="1"/>
    <col min="5398" max="5399" width="7.140625" style="2" customWidth="1"/>
    <col min="5400" max="5400" width="7.5703125" style="2" customWidth="1"/>
    <col min="5401" max="5401" width="6.5703125" style="2" customWidth="1"/>
    <col min="5402" max="5402" width="6.85546875" style="2" customWidth="1"/>
    <col min="5403" max="5403" width="7.28515625" style="2" customWidth="1"/>
    <col min="5404" max="5405" width="7.140625" style="2" customWidth="1"/>
    <col min="5406" max="5632" width="9.140625" style="2"/>
    <col min="5633" max="5633" width="4" style="2" customWidth="1"/>
    <col min="5634" max="5634" width="21.140625" style="2" customWidth="1"/>
    <col min="5635" max="5635" width="8.42578125" style="2" customWidth="1"/>
    <col min="5636" max="5636" width="8.85546875" style="2" customWidth="1"/>
    <col min="5637" max="5637" width="7.42578125" style="2" customWidth="1"/>
    <col min="5638" max="5638" width="7.28515625" style="2" customWidth="1"/>
    <col min="5639" max="5639" width="7.140625" style="2" customWidth="1"/>
    <col min="5640" max="5640" width="8.5703125" style="2" customWidth="1"/>
    <col min="5641" max="5641" width="7.85546875" style="2" customWidth="1"/>
    <col min="5642" max="5642" width="8.140625" style="2" customWidth="1"/>
    <col min="5643" max="5643" width="7.42578125" style="2" customWidth="1"/>
    <col min="5644" max="5644" width="7.28515625" style="2" customWidth="1"/>
    <col min="5645" max="5646" width="6.5703125" style="2" customWidth="1"/>
    <col min="5647" max="5647" width="6.85546875" style="2" customWidth="1"/>
    <col min="5648" max="5648" width="5.85546875" style="2" customWidth="1"/>
    <col min="5649" max="5649" width="4.28515625" style="2" customWidth="1"/>
    <col min="5650" max="5650" width="4.5703125" style="2" customWidth="1"/>
    <col min="5651" max="5651" width="4" style="2" customWidth="1"/>
    <col min="5652" max="5652" width="9.140625" style="2" customWidth="1"/>
    <col min="5653" max="5653" width="8.5703125" style="2" customWidth="1"/>
    <col min="5654" max="5655" width="7.140625" style="2" customWidth="1"/>
    <col min="5656" max="5656" width="7.5703125" style="2" customWidth="1"/>
    <col min="5657" max="5657" width="6.5703125" style="2" customWidth="1"/>
    <col min="5658" max="5658" width="6.85546875" style="2" customWidth="1"/>
    <col min="5659" max="5659" width="7.28515625" style="2" customWidth="1"/>
    <col min="5660" max="5661" width="7.140625" style="2" customWidth="1"/>
    <col min="5662" max="5888" width="9.140625" style="2"/>
    <col min="5889" max="5889" width="4" style="2" customWidth="1"/>
    <col min="5890" max="5890" width="21.140625" style="2" customWidth="1"/>
    <col min="5891" max="5891" width="8.42578125" style="2" customWidth="1"/>
    <col min="5892" max="5892" width="8.85546875" style="2" customWidth="1"/>
    <col min="5893" max="5893" width="7.42578125" style="2" customWidth="1"/>
    <col min="5894" max="5894" width="7.28515625" style="2" customWidth="1"/>
    <col min="5895" max="5895" width="7.140625" style="2" customWidth="1"/>
    <col min="5896" max="5896" width="8.5703125" style="2" customWidth="1"/>
    <col min="5897" max="5897" width="7.85546875" style="2" customWidth="1"/>
    <col min="5898" max="5898" width="8.140625" style="2" customWidth="1"/>
    <col min="5899" max="5899" width="7.42578125" style="2" customWidth="1"/>
    <col min="5900" max="5900" width="7.28515625" style="2" customWidth="1"/>
    <col min="5901" max="5902" width="6.5703125" style="2" customWidth="1"/>
    <col min="5903" max="5903" width="6.85546875" style="2" customWidth="1"/>
    <col min="5904" max="5904" width="5.85546875" style="2" customWidth="1"/>
    <col min="5905" max="5905" width="4.28515625" style="2" customWidth="1"/>
    <col min="5906" max="5906" width="4.5703125" style="2" customWidth="1"/>
    <col min="5907" max="5907" width="4" style="2" customWidth="1"/>
    <col min="5908" max="5908" width="9.140625" style="2" customWidth="1"/>
    <col min="5909" max="5909" width="8.5703125" style="2" customWidth="1"/>
    <col min="5910" max="5911" width="7.140625" style="2" customWidth="1"/>
    <col min="5912" max="5912" width="7.5703125" style="2" customWidth="1"/>
    <col min="5913" max="5913" width="6.5703125" style="2" customWidth="1"/>
    <col min="5914" max="5914" width="6.85546875" style="2" customWidth="1"/>
    <col min="5915" max="5915" width="7.28515625" style="2" customWidth="1"/>
    <col min="5916" max="5917" width="7.140625" style="2" customWidth="1"/>
    <col min="5918" max="6144" width="9.140625" style="2"/>
    <col min="6145" max="6145" width="4" style="2" customWidth="1"/>
    <col min="6146" max="6146" width="21.140625" style="2" customWidth="1"/>
    <col min="6147" max="6147" width="8.42578125" style="2" customWidth="1"/>
    <col min="6148" max="6148" width="8.85546875" style="2" customWidth="1"/>
    <col min="6149" max="6149" width="7.42578125" style="2" customWidth="1"/>
    <col min="6150" max="6150" width="7.28515625" style="2" customWidth="1"/>
    <col min="6151" max="6151" width="7.140625" style="2" customWidth="1"/>
    <col min="6152" max="6152" width="8.5703125" style="2" customWidth="1"/>
    <col min="6153" max="6153" width="7.85546875" style="2" customWidth="1"/>
    <col min="6154" max="6154" width="8.140625" style="2" customWidth="1"/>
    <col min="6155" max="6155" width="7.42578125" style="2" customWidth="1"/>
    <col min="6156" max="6156" width="7.28515625" style="2" customWidth="1"/>
    <col min="6157" max="6158" width="6.5703125" style="2" customWidth="1"/>
    <col min="6159" max="6159" width="6.85546875" style="2" customWidth="1"/>
    <col min="6160" max="6160" width="5.85546875" style="2" customWidth="1"/>
    <col min="6161" max="6161" width="4.28515625" style="2" customWidth="1"/>
    <col min="6162" max="6162" width="4.5703125" style="2" customWidth="1"/>
    <col min="6163" max="6163" width="4" style="2" customWidth="1"/>
    <col min="6164" max="6164" width="9.140625" style="2" customWidth="1"/>
    <col min="6165" max="6165" width="8.5703125" style="2" customWidth="1"/>
    <col min="6166" max="6167" width="7.140625" style="2" customWidth="1"/>
    <col min="6168" max="6168" width="7.5703125" style="2" customWidth="1"/>
    <col min="6169" max="6169" width="6.5703125" style="2" customWidth="1"/>
    <col min="6170" max="6170" width="6.85546875" style="2" customWidth="1"/>
    <col min="6171" max="6171" width="7.28515625" style="2" customWidth="1"/>
    <col min="6172" max="6173" width="7.140625" style="2" customWidth="1"/>
    <col min="6174" max="6400" width="9.140625" style="2"/>
    <col min="6401" max="6401" width="4" style="2" customWidth="1"/>
    <col min="6402" max="6402" width="21.140625" style="2" customWidth="1"/>
    <col min="6403" max="6403" width="8.42578125" style="2" customWidth="1"/>
    <col min="6404" max="6404" width="8.85546875" style="2" customWidth="1"/>
    <col min="6405" max="6405" width="7.42578125" style="2" customWidth="1"/>
    <col min="6406" max="6406" width="7.28515625" style="2" customWidth="1"/>
    <col min="6407" max="6407" width="7.140625" style="2" customWidth="1"/>
    <col min="6408" max="6408" width="8.5703125" style="2" customWidth="1"/>
    <col min="6409" max="6409" width="7.85546875" style="2" customWidth="1"/>
    <col min="6410" max="6410" width="8.140625" style="2" customWidth="1"/>
    <col min="6411" max="6411" width="7.42578125" style="2" customWidth="1"/>
    <col min="6412" max="6412" width="7.28515625" style="2" customWidth="1"/>
    <col min="6413" max="6414" width="6.5703125" style="2" customWidth="1"/>
    <col min="6415" max="6415" width="6.85546875" style="2" customWidth="1"/>
    <col min="6416" max="6416" width="5.85546875" style="2" customWidth="1"/>
    <col min="6417" max="6417" width="4.28515625" style="2" customWidth="1"/>
    <col min="6418" max="6418" width="4.5703125" style="2" customWidth="1"/>
    <col min="6419" max="6419" width="4" style="2" customWidth="1"/>
    <col min="6420" max="6420" width="9.140625" style="2" customWidth="1"/>
    <col min="6421" max="6421" width="8.5703125" style="2" customWidth="1"/>
    <col min="6422" max="6423" width="7.140625" style="2" customWidth="1"/>
    <col min="6424" max="6424" width="7.5703125" style="2" customWidth="1"/>
    <col min="6425" max="6425" width="6.5703125" style="2" customWidth="1"/>
    <col min="6426" max="6426" width="6.85546875" style="2" customWidth="1"/>
    <col min="6427" max="6427" width="7.28515625" style="2" customWidth="1"/>
    <col min="6428" max="6429" width="7.140625" style="2" customWidth="1"/>
    <col min="6430" max="6656" width="9.140625" style="2"/>
    <col min="6657" max="6657" width="4" style="2" customWidth="1"/>
    <col min="6658" max="6658" width="21.140625" style="2" customWidth="1"/>
    <col min="6659" max="6659" width="8.42578125" style="2" customWidth="1"/>
    <col min="6660" max="6660" width="8.85546875" style="2" customWidth="1"/>
    <col min="6661" max="6661" width="7.42578125" style="2" customWidth="1"/>
    <col min="6662" max="6662" width="7.28515625" style="2" customWidth="1"/>
    <col min="6663" max="6663" width="7.140625" style="2" customWidth="1"/>
    <col min="6664" max="6664" width="8.5703125" style="2" customWidth="1"/>
    <col min="6665" max="6665" width="7.85546875" style="2" customWidth="1"/>
    <col min="6666" max="6666" width="8.140625" style="2" customWidth="1"/>
    <col min="6667" max="6667" width="7.42578125" style="2" customWidth="1"/>
    <col min="6668" max="6668" width="7.28515625" style="2" customWidth="1"/>
    <col min="6669" max="6670" width="6.5703125" style="2" customWidth="1"/>
    <col min="6671" max="6671" width="6.85546875" style="2" customWidth="1"/>
    <col min="6672" max="6672" width="5.85546875" style="2" customWidth="1"/>
    <col min="6673" max="6673" width="4.28515625" style="2" customWidth="1"/>
    <col min="6674" max="6674" width="4.5703125" style="2" customWidth="1"/>
    <col min="6675" max="6675" width="4" style="2" customWidth="1"/>
    <col min="6676" max="6676" width="9.140625" style="2" customWidth="1"/>
    <col min="6677" max="6677" width="8.5703125" style="2" customWidth="1"/>
    <col min="6678" max="6679" width="7.140625" style="2" customWidth="1"/>
    <col min="6680" max="6680" width="7.5703125" style="2" customWidth="1"/>
    <col min="6681" max="6681" width="6.5703125" style="2" customWidth="1"/>
    <col min="6682" max="6682" width="6.85546875" style="2" customWidth="1"/>
    <col min="6683" max="6683" width="7.28515625" style="2" customWidth="1"/>
    <col min="6684" max="6685" width="7.140625" style="2" customWidth="1"/>
    <col min="6686" max="6912" width="9.140625" style="2"/>
    <col min="6913" max="6913" width="4" style="2" customWidth="1"/>
    <col min="6914" max="6914" width="21.140625" style="2" customWidth="1"/>
    <col min="6915" max="6915" width="8.42578125" style="2" customWidth="1"/>
    <col min="6916" max="6916" width="8.85546875" style="2" customWidth="1"/>
    <col min="6917" max="6917" width="7.42578125" style="2" customWidth="1"/>
    <col min="6918" max="6918" width="7.28515625" style="2" customWidth="1"/>
    <col min="6919" max="6919" width="7.140625" style="2" customWidth="1"/>
    <col min="6920" max="6920" width="8.5703125" style="2" customWidth="1"/>
    <col min="6921" max="6921" width="7.85546875" style="2" customWidth="1"/>
    <col min="6922" max="6922" width="8.140625" style="2" customWidth="1"/>
    <col min="6923" max="6923" width="7.42578125" style="2" customWidth="1"/>
    <col min="6924" max="6924" width="7.28515625" style="2" customWidth="1"/>
    <col min="6925" max="6926" width="6.5703125" style="2" customWidth="1"/>
    <col min="6927" max="6927" width="6.85546875" style="2" customWidth="1"/>
    <col min="6928" max="6928" width="5.85546875" style="2" customWidth="1"/>
    <col min="6929" max="6929" width="4.28515625" style="2" customWidth="1"/>
    <col min="6930" max="6930" width="4.5703125" style="2" customWidth="1"/>
    <col min="6931" max="6931" width="4" style="2" customWidth="1"/>
    <col min="6932" max="6932" width="9.140625" style="2" customWidth="1"/>
    <col min="6933" max="6933" width="8.5703125" style="2" customWidth="1"/>
    <col min="6934" max="6935" width="7.140625" style="2" customWidth="1"/>
    <col min="6936" max="6936" width="7.5703125" style="2" customWidth="1"/>
    <col min="6937" max="6937" width="6.5703125" style="2" customWidth="1"/>
    <col min="6938" max="6938" width="6.85546875" style="2" customWidth="1"/>
    <col min="6939" max="6939" width="7.28515625" style="2" customWidth="1"/>
    <col min="6940" max="6941" width="7.140625" style="2" customWidth="1"/>
    <col min="6942" max="7168" width="9.140625" style="2"/>
    <col min="7169" max="7169" width="4" style="2" customWidth="1"/>
    <col min="7170" max="7170" width="21.140625" style="2" customWidth="1"/>
    <col min="7171" max="7171" width="8.42578125" style="2" customWidth="1"/>
    <col min="7172" max="7172" width="8.85546875" style="2" customWidth="1"/>
    <col min="7173" max="7173" width="7.42578125" style="2" customWidth="1"/>
    <col min="7174" max="7174" width="7.28515625" style="2" customWidth="1"/>
    <col min="7175" max="7175" width="7.140625" style="2" customWidth="1"/>
    <col min="7176" max="7176" width="8.5703125" style="2" customWidth="1"/>
    <col min="7177" max="7177" width="7.85546875" style="2" customWidth="1"/>
    <col min="7178" max="7178" width="8.140625" style="2" customWidth="1"/>
    <col min="7179" max="7179" width="7.42578125" style="2" customWidth="1"/>
    <col min="7180" max="7180" width="7.28515625" style="2" customWidth="1"/>
    <col min="7181" max="7182" width="6.5703125" style="2" customWidth="1"/>
    <col min="7183" max="7183" width="6.85546875" style="2" customWidth="1"/>
    <col min="7184" max="7184" width="5.85546875" style="2" customWidth="1"/>
    <col min="7185" max="7185" width="4.28515625" style="2" customWidth="1"/>
    <col min="7186" max="7186" width="4.5703125" style="2" customWidth="1"/>
    <col min="7187" max="7187" width="4" style="2" customWidth="1"/>
    <col min="7188" max="7188" width="9.140625" style="2" customWidth="1"/>
    <col min="7189" max="7189" width="8.5703125" style="2" customWidth="1"/>
    <col min="7190" max="7191" width="7.140625" style="2" customWidth="1"/>
    <col min="7192" max="7192" width="7.5703125" style="2" customWidth="1"/>
    <col min="7193" max="7193" width="6.5703125" style="2" customWidth="1"/>
    <col min="7194" max="7194" width="6.85546875" style="2" customWidth="1"/>
    <col min="7195" max="7195" width="7.28515625" style="2" customWidth="1"/>
    <col min="7196" max="7197" width="7.140625" style="2" customWidth="1"/>
    <col min="7198" max="7424" width="9.140625" style="2"/>
    <col min="7425" max="7425" width="4" style="2" customWidth="1"/>
    <col min="7426" max="7426" width="21.140625" style="2" customWidth="1"/>
    <col min="7427" max="7427" width="8.42578125" style="2" customWidth="1"/>
    <col min="7428" max="7428" width="8.85546875" style="2" customWidth="1"/>
    <col min="7429" max="7429" width="7.42578125" style="2" customWidth="1"/>
    <col min="7430" max="7430" width="7.28515625" style="2" customWidth="1"/>
    <col min="7431" max="7431" width="7.140625" style="2" customWidth="1"/>
    <col min="7432" max="7432" width="8.5703125" style="2" customWidth="1"/>
    <col min="7433" max="7433" width="7.85546875" style="2" customWidth="1"/>
    <col min="7434" max="7434" width="8.140625" style="2" customWidth="1"/>
    <col min="7435" max="7435" width="7.42578125" style="2" customWidth="1"/>
    <col min="7436" max="7436" width="7.28515625" style="2" customWidth="1"/>
    <col min="7437" max="7438" width="6.5703125" style="2" customWidth="1"/>
    <col min="7439" max="7439" width="6.85546875" style="2" customWidth="1"/>
    <col min="7440" max="7440" width="5.85546875" style="2" customWidth="1"/>
    <col min="7441" max="7441" width="4.28515625" style="2" customWidth="1"/>
    <col min="7442" max="7442" width="4.5703125" style="2" customWidth="1"/>
    <col min="7443" max="7443" width="4" style="2" customWidth="1"/>
    <col min="7444" max="7444" width="9.140625" style="2" customWidth="1"/>
    <col min="7445" max="7445" width="8.5703125" style="2" customWidth="1"/>
    <col min="7446" max="7447" width="7.140625" style="2" customWidth="1"/>
    <col min="7448" max="7448" width="7.5703125" style="2" customWidth="1"/>
    <col min="7449" max="7449" width="6.5703125" style="2" customWidth="1"/>
    <col min="7450" max="7450" width="6.85546875" style="2" customWidth="1"/>
    <col min="7451" max="7451" width="7.28515625" style="2" customWidth="1"/>
    <col min="7452" max="7453" width="7.140625" style="2" customWidth="1"/>
    <col min="7454" max="7680" width="9.140625" style="2"/>
    <col min="7681" max="7681" width="4" style="2" customWidth="1"/>
    <col min="7682" max="7682" width="21.140625" style="2" customWidth="1"/>
    <col min="7683" max="7683" width="8.42578125" style="2" customWidth="1"/>
    <col min="7684" max="7684" width="8.85546875" style="2" customWidth="1"/>
    <col min="7685" max="7685" width="7.42578125" style="2" customWidth="1"/>
    <col min="7686" max="7686" width="7.28515625" style="2" customWidth="1"/>
    <col min="7687" max="7687" width="7.140625" style="2" customWidth="1"/>
    <col min="7688" max="7688" width="8.5703125" style="2" customWidth="1"/>
    <col min="7689" max="7689" width="7.85546875" style="2" customWidth="1"/>
    <col min="7690" max="7690" width="8.140625" style="2" customWidth="1"/>
    <col min="7691" max="7691" width="7.42578125" style="2" customWidth="1"/>
    <col min="7692" max="7692" width="7.28515625" style="2" customWidth="1"/>
    <col min="7693" max="7694" width="6.5703125" style="2" customWidth="1"/>
    <col min="7695" max="7695" width="6.85546875" style="2" customWidth="1"/>
    <col min="7696" max="7696" width="5.85546875" style="2" customWidth="1"/>
    <col min="7697" max="7697" width="4.28515625" style="2" customWidth="1"/>
    <col min="7698" max="7698" width="4.5703125" style="2" customWidth="1"/>
    <col min="7699" max="7699" width="4" style="2" customWidth="1"/>
    <col min="7700" max="7700" width="9.140625" style="2" customWidth="1"/>
    <col min="7701" max="7701" width="8.5703125" style="2" customWidth="1"/>
    <col min="7702" max="7703" width="7.140625" style="2" customWidth="1"/>
    <col min="7704" max="7704" width="7.5703125" style="2" customWidth="1"/>
    <col min="7705" max="7705" width="6.5703125" style="2" customWidth="1"/>
    <col min="7706" max="7706" width="6.85546875" style="2" customWidth="1"/>
    <col min="7707" max="7707" width="7.28515625" style="2" customWidth="1"/>
    <col min="7708" max="7709" width="7.140625" style="2" customWidth="1"/>
    <col min="7710" max="7936" width="9.140625" style="2"/>
    <col min="7937" max="7937" width="4" style="2" customWidth="1"/>
    <col min="7938" max="7938" width="21.140625" style="2" customWidth="1"/>
    <col min="7939" max="7939" width="8.42578125" style="2" customWidth="1"/>
    <col min="7940" max="7940" width="8.85546875" style="2" customWidth="1"/>
    <col min="7941" max="7941" width="7.42578125" style="2" customWidth="1"/>
    <col min="7942" max="7942" width="7.28515625" style="2" customWidth="1"/>
    <col min="7943" max="7943" width="7.140625" style="2" customWidth="1"/>
    <col min="7944" max="7944" width="8.5703125" style="2" customWidth="1"/>
    <col min="7945" max="7945" width="7.85546875" style="2" customWidth="1"/>
    <col min="7946" max="7946" width="8.140625" style="2" customWidth="1"/>
    <col min="7947" max="7947" width="7.42578125" style="2" customWidth="1"/>
    <col min="7948" max="7948" width="7.28515625" style="2" customWidth="1"/>
    <col min="7949" max="7950" width="6.5703125" style="2" customWidth="1"/>
    <col min="7951" max="7951" width="6.85546875" style="2" customWidth="1"/>
    <col min="7952" max="7952" width="5.85546875" style="2" customWidth="1"/>
    <col min="7953" max="7953" width="4.28515625" style="2" customWidth="1"/>
    <col min="7954" max="7954" width="4.5703125" style="2" customWidth="1"/>
    <col min="7955" max="7955" width="4" style="2" customWidth="1"/>
    <col min="7956" max="7956" width="9.140625" style="2" customWidth="1"/>
    <col min="7957" max="7957" width="8.5703125" style="2" customWidth="1"/>
    <col min="7958" max="7959" width="7.140625" style="2" customWidth="1"/>
    <col min="7960" max="7960" width="7.5703125" style="2" customWidth="1"/>
    <col min="7961" max="7961" width="6.5703125" style="2" customWidth="1"/>
    <col min="7962" max="7962" width="6.85546875" style="2" customWidth="1"/>
    <col min="7963" max="7963" width="7.28515625" style="2" customWidth="1"/>
    <col min="7964" max="7965" width="7.140625" style="2" customWidth="1"/>
    <col min="7966" max="8192" width="9.140625" style="2"/>
    <col min="8193" max="8193" width="4" style="2" customWidth="1"/>
    <col min="8194" max="8194" width="21.140625" style="2" customWidth="1"/>
    <col min="8195" max="8195" width="8.42578125" style="2" customWidth="1"/>
    <col min="8196" max="8196" width="8.85546875" style="2" customWidth="1"/>
    <col min="8197" max="8197" width="7.42578125" style="2" customWidth="1"/>
    <col min="8198" max="8198" width="7.28515625" style="2" customWidth="1"/>
    <col min="8199" max="8199" width="7.140625" style="2" customWidth="1"/>
    <col min="8200" max="8200" width="8.5703125" style="2" customWidth="1"/>
    <col min="8201" max="8201" width="7.85546875" style="2" customWidth="1"/>
    <col min="8202" max="8202" width="8.140625" style="2" customWidth="1"/>
    <col min="8203" max="8203" width="7.42578125" style="2" customWidth="1"/>
    <col min="8204" max="8204" width="7.28515625" style="2" customWidth="1"/>
    <col min="8205" max="8206" width="6.5703125" style="2" customWidth="1"/>
    <col min="8207" max="8207" width="6.85546875" style="2" customWidth="1"/>
    <col min="8208" max="8208" width="5.85546875" style="2" customWidth="1"/>
    <col min="8209" max="8209" width="4.28515625" style="2" customWidth="1"/>
    <col min="8210" max="8210" width="4.5703125" style="2" customWidth="1"/>
    <col min="8211" max="8211" width="4" style="2" customWidth="1"/>
    <col min="8212" max="8212" width="9.140625" style="2" customWidth="1"/>
    <col min="8213" max="8213" width="8.5703125" style="2" customWidth="1"/>
    <col min="8214" max="8215" width="7.140625" style="2" customWidth="1"/>
    <col min="8216" max="8216" width="7.5703125" style="2" customWidth="1"/>
    <col min="8217" max="8217" width="6.5703125" style="2" customWidth="1"/>
    <col min="8218" max="8218" width="6.85546875" style="2" customWidth="1"/>
    <col min="8219" max="8219" width="7.28515625" style="2" customWidth="1"/>
    <col min="8220" max="8221" width="7.140625" style="2" customWidth="1"/>
    <col min="8222" max="8448" width="9.140625" style="2"/>
    <col min="8449" max="8449" width="4" style="2" customWidth="1"/>
    <col min="8450" max="8450" width="21.140625" style="2" customWidth="1"/>
    <col min="8451" max="8451" width="8.42578125" style="2" customWidth="1"/>
    <col min="8452" max="8452" width="8.85546875" style="2" customWidth="1"/>
    <col min="8453" max="8453" width="7.42578125" style="2" customWidth="1"/>
    <col min="8454" max="8454" width="7.28515625" style="2" customWidth="1"/>
    <col min="8455" max="8455" width="7.140625" style="2" customWidth="1"/>
    <col min="8456" max="8456" width="8.5703125" style="2" customWidth="1"/>
    <col min="8457" max="8457" width="7.85546875" style="2" customWidth="1"/>
    <col min="8458" max="8458" width="8.140625" style="2" customWidth="1"/>
    <col min="8459" max="8459" width="7.42578125" style="2" customWidth="1"/>
    <col min="8460" max="8460" width="7.28515625" style="2" customWidth="1"/>
    <col min="8461" max="8462" width="6.5703125" style="2" customWidth="1"/>
    <col min="8463" max="8463" width="6.85546875" style="2" customWidth="1"/>
    <col min="8464" max="8464" width="5.85546875" style="2" customWidth="1"/>
    <col min="8465" max="8465" width="4.28515625" style="2" customWidth="1"/>
    <col min="8466" max="8466" width="4.5703125" style="2" customWidth="1"/>
    <col min="8467" max="8467" width="4" style="2" customWidth="1"/>
    <col min="8468" max="8468" width="9.140625" style="2" customWidth="1"/>
    <col min="8469" max="8469" width="8.5703125" style="2" customWidth="1"/>
    <col min="8470" max="8471" width="7.140625" style="2" customWidth="1"/>
    <col min="8472" max="8472" width="7.5703125" style="2" customWidth="1"/>
    <col min="8473" max="8473" width="6.5703125" style="2" customWidth="1"/>
    <col min="8474" max="8474" width="6.85546875" style="2" customWidth="1"/>
    <col min="8475" max="8475" width="7.28515625" style="2" customWidth="1"/>
    <col min="8476" max="8477" width="7.140625" style="2" customWidth="1"/>
    <col min="8478" max="8704" width="9.140625" style="2"/>
    <col min="8705" max="8705" width="4" style="2" customWidth="1"/>
    <col min="8706" max="8706" width="21.140625" style="2" customWidth="1"/>
    <col min="8707" max="8707" width="8.42578125" style="2" customWidth="1"/>
    <col min="8708" max="8708" width="8.85546875" style="2" customWidth="1"/>
    <col min="8709" max="8709" width="7.42578125" style="2" customWidth="1"/>
    <col min="8710" max="8710" width="7.28515625" style="2" customWidth="1"/>
    <col min="8711" max="8711" width="7.140625" style="2" customWidth="1"/>
    <col min="8712" max="8712" width="8.5703125" style="2" customWidth="1"/>
    <col min="8713" max="8713" width="7.85546875" style="2" customWidth="1"/>
    <col min="8714" max="8714" width="8.140625" style="2" customWidth="1"/>
    <col min="8715" max="8715" width="7.42578125" style="2" customWidth="1"/>
    <col min="8716" max="8716" width="7.28515625" style="2" customWidth="1"/>
    <col min="8717" max="8718" width="6.5703125" style="2" customWidth="1"/>
    <col min="8719" max="8719" width="6.85546875" style="2" customWidth="1"/>
    <col min="8720" max="8720" width="5.85546875" style="2" customWidth="1"/>
    <col min="8721" max="8721" width="4.28515625" style="2" customWidth="1"/>
    <col min="8722" max="8722" width="4.5703125" style="2" customWidth="1"/>
    <col min="8723" max="8723" width="4" style="2" customWidth="1"/>
    <col min="8724" max="8724" width="9.140625" style="2" customWidth="1"/>
    <col min="8725" max="8725" width="8.5703125" style="2" customWidth="1"/>
    <col min="8726" max="8727" width="7.140625" style="2" customWidth="1"/>
    <col min="8728" max="8728" width="7.5703125" style="2" customWidth="1"/>
    <col min="8729" max="8729" width="6.5703125" style="2" customWidth="1"/>
    <col min="8730" max="8730" width="6.85546875" style="2" customWidth="1"/>
    <col min="8731" max="8731" width="7.28515625" style="2" customWidth="1"/>
    <col min="8732" max="8733" width="7.140625" style="2" customWidth="1"/>
    <col min="8734" max="8960" width="9.140625" style="2"/>
    <col min="8961" max="8961" width="4" style="2" customWidth="1"/>
    <col min="8962" max="8962" width="21.140625" style="2" customWidth="1"/>
    <col min="8963" max="8963" width="8.42578125" style="2" customWidth="1"/>
    <col min="8964" max="8964" width="8.85546875" style="2" customWidth="1"/>
    <col min="8965" max="8965" width="7.42578125" style="2" customWidth="1"/>
    <col min="8966" max="8966" width="7.28515625" style="2" customWidth="1"/>
    <col min="8967" max="8967" width="7.140625" style="2" customWidth="1"/>
    <col min="8968" max="8968" width="8.5703125" style="2" customWidth="1"/>
    <col min="8969" max="8969" width="7.85546875" style="2" customWidth="1"/>
    <col min="8970" max="8970" width="8.140625" style="2" customWidth="1"/>
    <col min="8971" max="8971" width="7.42578125" style="2" customWidth="1"/>
    <col min="8972" max="8972" width="7.28515625" style="2" customWidth="1"/>
    <col min="8973" max="8974" width="6.5703125" style="2" customWidth="1"/>
    <col min="8975" max="8975" width="6.85546875" style="2" customWidth="1"/>
    <col min="8976" max="8976" width="5.85546875" style="2" customWidth="1"/>
    <col min="8977" max="8977" width="4.28515625" style="2" customWidth="1"/>
    <col min="8978" max="8978" width="4.5703125" style="2" customWidth="1"/>
    <col min="8979" max="8979" width="4" style="2" customWidth="1"/>
    <col min="8980" max="8980" width="9.140625" style="2" customWidth="1"/>
    <col min="8981" max="8981" width="8.5703125" style="2" customWidth="1"/>
    <col min="8982" max="8983" width="7.140625" style="2" customWidth="1"/>
    <col min="8984" max="8984" width="7.5703125" style="2" customWidth="1"/>
    <col min="8985" max="8985" width="6.5703125" style="2" customWidth="1"/>
    <col min="8986" max="8986" width="6.85546875" style="2" customWidth="1"/>
    <col min="8987" max="8987" width="7.28515625" style="2" customWidth="1"/>
    <col min="8988" max="8989" width="7.140625" style="2" customWidth="1"/>
    <col min="8990" max="9216" width="9.140625" style="2"/>
    <col min="9217" max="9217" width="4" style="2" customWidth="1"/>
    <col min="9218" max="9218" width="21.140625" style="2" customWidth="1"/>
    <col min="9219" max="9219" width="8.42578125" style="2" customWidth="1"/>
    <col min="9220" max="9220" width="8.85546875" style="2" customWidth="1"/>
    <col min="9221" max="9221" width="7.42578125" style="2" customWidth="1"/>
    <col min="9222" max="9222" width="7.28515625" style="2" customWidth="1"/>
    <col min="9223" max="9223" width="7.140625" style="2" customWidth="1"/>
    <col min="9224" max="9224" width="8.5703125" style="2" customWidth="1"/>
    <col min="9225" max="9225" width="7.85546875" style="2" customWidth="1"/>
    <col min="9226" max="9226" width="8.140625" style="2" customWidth="1"/>
    <col min="9227" max="9227" width="7.42578125" style="2" customWidth="1"/>
    <col min="9228" max="9228" width="7.28515625" style="2" customWidth="1"/>
    <col min="9229" max="9230" width="6.5703125" style="2" customWidth="1"/>
    <col min="9231" max="9231" width="6.85546875" style="2" customWidth="1"/>
    <col min="9232" max="9232" width="5.85546875" style="2" customWidth="1"/>
    <col min="9233" max="9233" width="4.28515625" style="2" customWidth="1"/>
    <col min="9234" max="9234" width="4.5703125" style="2" customWidth="1"/>
    <col min="9235" max="9235" width="4" style="2" customWidth="1"/>
    <col min="9236" max="9236" width="9.140625" style="2" customWidth="1"/>
    <col min="9237" max="9237" width="8.5703125" style="2" customWidth="1"/>
    <col min="9238" max="9239" width="7.140625" style="2" customWidth="1"/>
    <col min="9240" max="9240" width="7.5703125" style="2" customWidth="1"/>
    <col min="9241" max="9241" width="6.5703125" style="2" customWidth="1"/>
    <col min="9242" max="9242" width="6.85546875" style="2" customWidth="1"/>
    <col min="9243" max="9243" width="7.28515625" style="2" customWidth="1"/>
    <col min="9244" max="9245" width="7.140625" style="2" customWidth="1"/>
    <col min="9246" max="9472" width="9.140625" style="2"/>
    <col min="9473" max="9473" width="4" style="2" customWidth="1"/>
    <col min="9474" max="9474" width="21.140625" style="2" customWidth="1"/>
    <col min="9475" max="9475" width="8.42578125" style="2" customWidth="1"/>
    <col min="9476" max="9476" width="8.85546875" style="2" customWidth="1"/>
    <col min="9477" max="9477" width="7.42578125" style="2" customWidth="1"/>
    <col min="9478" max="9478" width="7.28515625" style="2" customWidth="1"/>
    <col min="9479" max="9479" width="7.140625" style="2" customWidth="1"/>
    <col min="9480" max="9480" width="8.5703125" style="2" customWidth="1"/>
    <col min="9481" max="9481" width="7.85546875" style="2" customWidth="1"/>
    <col min="9482" max="9482" width="8.140625" style="2" customWidth="1"/>
    <col min="9483" max="9483" width="7.42578125" style="2" customWidth="1"/>
    <col min="9484" max="9484" width="7.28515625" style="2" customWidth="1"/>
    <col min="9485" max="9486" width="6.5703125" style="2" customWidth="1"/>
    <col min="9487" max="9487" width="6.85546875" style="2" customWidth="1"/>
    <col min="9488" max="9488" width="5.85546875" style="2" customWidth="1"/>
    <col min="9489" max="9489" width="4.28515625" style="2" customWidth="1"/>
    <col min="9490" max="9490" width="4.5703125" style="2" customWidth="1"/>
    <col min="9491" max="9491" width="4" style="2" customWidth="1"/>
    <col min="9492" max="9492" width="9.140625" style="2" customWidth="1"/>
    <col min="9493" max="9493" width="8.5703125" style="2" customWidth="1"/>
    <col min="9494" max="9495" width="7.140625" style="2" customWidth="1"/>
    <col min="9496" max="9496" width="7.5703125" style="2" customWidth="1"/>
    <col min="9497" max="9497" width="6.5703125" style="2" customWidth="1"/>
    <col min="9498" max="9498" width="6.85546875" style="2" customWidth="1"/>
    <col min="9499" max="9499" width="7.28515625" style="2" customWidth="1"/>
    <col min="9500" max="9501" width="7.140625" style="2" customWidth="1"/>
    <col min="9502" max="9728" width="9.140625" style="2"/>
    <col min="9729" max="9729" width="4" style="2" customWidth="1"/>
    <col min="9730" max="9730" width="21.140625" style="2" customWidth="1"/>
    <col min="9731" max="9731" width="8.42578125" style="2" customWidth="1"/>
    <col min="9732" max="9732" width="8.85546875" style="2" customWidth="1"/>
    <col min="9733" max="9733" width="7.42578125" style="2" customWidth="1"/>
    <col min="9734" max="9734" width="7.28515625" style="2" customWidth="1"/>
    <col min="9735" max="9735" width="7.140625" style="2" customWidth="1"/>
    <col min="9736" max="9736" width="8.5703125" style="2" customWidth="1"/>
    <col min="9737" max="9737" width="7.85546875" style="2" customWidth="1"/>
    <col min="9738" max="9738" width="8.140625" style="2" customWidth="1"/>
    <col min="9739" max="9739" width="7.42578125" style="2" customWidth="1"/>
    <col min="9740" max="9740" width="7.28515625" style="2" customWidth="1"/>
    <col min="9741" max="9742" width="6.5703125" style="2" customWidth="1"/>
    <col min="9743" max="9743" width="6.85546875" style="2" customWidth="1"/>
    <col min="9744" max="9744" width="5.85546875" style="2" customWidth="1"/>
    <col min="9745" max="9745" width="4.28515625" style="2" customWidth="1"/>
    <col min="9746" max="9746" width="4.5703125" style="2" customWidth="1"/>
    <col min="9747" max="9747" width="4" style="2" customWidth="1"/>
    <col min="9748" max="9748" width="9.140625" style="2" customWidth="1"/>
    <col min="9749" max="9749" width="8.5703125" style="2" customWidth="1"/>
    <col min="9750" max="9751" width="7.140625" style="2" customWidth="1"/>
    <col min="9752" max="9752" width="7.5703125" style="2" customWidth="1"/>
    <col min="9753" max="9753" width="6.5703125" style="2" customWidth="1"/>
    <col min="9754" max="9754" width="6.85546875" style="2" customWidth="1"/>
    <col min="9755" max="9755" width="7.28515625" style="2" customWidth="1"/>
    <col min="9756" max="9757" width="7.140625" style="2" customWidth="1"/>
    <col min="9758" max="9984" width="9.140625" style="2"/>
    <col min="9985" max="9985" width="4" style="2" customWidth="1"/>
    <col min="9986" max="9986" width="21.140625" style="2" customWidth="1"/>
    <col min="9987" max="9987" width="8.42578125" style="2" customWidth="1"/>
    <col min="9988" max="9988" width="8.85546875" style="2" customWidth="1"/>
    <col min="9989" max="9989" width="7.42578125" style="2" customWidth="1"/>
    <col min="9990" max="9990" width="7.28515625" style="2" customWidth="1"/>
    <col min="9991" max="9991" width="7.140625" style="2" customWidth="1"/>
    <col min="9992" max="9992" width="8.5703125" style="2" customWidth="1"/>
    <col min="9993" max="9993" width="7.85546875" style="2" customWidth="1"/>
    <col min="9994" max="9994" width="8.140625" style="2" customWidth="1"/>
    <col min="9995" max="9995" width="7.42578125" style="2" customWidth="1"/>
    <col min="9996" max="9996" width="7.28515625" style="2" customWidth="1"/>
    <col min="9997" max="9998" width="6.5703125" style="2" customWidth="1"/>
    <col min="9999" max="9999" width="6.85546875" style="2" customWidth="1"/>
    <col min="10000" max="10000" width="5.85546875" style="2" customWidth="1"/>
    <col min="10001" max="10001" width="4.28515625" style="2" customWidth="1"/>
    <col min="10002" max="10002" width="4.5703125" style="2" customWidth="1"/>
    <col min="10003" max="10003" width="4" style="2" customWidth="1"/>
    <col min="10004" max="10004" width="9.140625" style="2" customWidth="1"/>
    <col min="10005" max="10005" width="8.5703125" style="2" customWidth="1"/>
    <col min="10006" max="10007" width="7.140625" style="2" customWidth="1"/>
    <col min="10008" max="10008" width="7.5703125" style="2" customWidth="1"/>
    <col min="10009" max="10009" width="6.5703125" style="2" customWidth="1"/>
    <col min="10010" max="10010" width="6.85546875" style="2" customWidth="1"/>
    <col min="10011" max="10011" width="7.28515625" style="2" customWidth="1"/>
    <col min="10012" max="10013" width="7.140625" style="2" customWidth="1"/>
    <col min="10014" max="10240" width="9.140625" style="2"/>
    <col min="10241" max="10241" width="4" style="2" customWidth="1"/>
    <col min="10242" max="10242" width="21.140625" style="2" customWidth="1"/>
    <col min="10243" max="10243" width="8.42578125" style="2" customWidth="1"/>
    <col min="10244" max="10244" width="8.85546875" style="2" customWidth="1"/>
    <col min="10245" max="10245" width="7.42578125" style="2" customWidth="1"/>
    <col min="10246" max="10246" width="7.28515625" style="2" customWidth="1"/>
    <col min="10247" max="10247" width="7.140625" style="2" customWidth="1"/>
    <col min="10248" max="10248" width="8.5703125" style="2" customWidth="1"/>
    <col min="10249" max="10249" width="7.85546875" style="2" customWidth="1"/>
    <col min="10250" max="10250" width="8.140625" style="2" customWidth="1"/>
    <col min="10251" max="10251" width="7.42578125" style="2" customWidth="1"/>
    <col min="10252" max="10252" width="7.28515625" style="2" customWidth="1"/>
    <col min="10253" max="10254" width="6.5703125" style="2" customWidth="1"/>
    <col min="10255" max="10255" width="6.85546875" style="2" customWidth="1"/>
    <col min="10256" max="10256" width="5.85546875" style="2" customWidth="1"/>
    <col min="10257" max="10257" width="4.28515625" style="2" customWidth="1"/>
    <col min="10258" max="10258" width="4.5703125" style="2" customWidth="1"/>
    <col min="10259" max="10259" width="4" style="2" customWidth="1"/>
    <col min="10260" max="10260" width="9.140625" style="2" customWidth="1"/>
    <col min="10261" max="10261" width="8.5703125" style="2" customWidth="1"/>
    <col min="10262" max="10263" width="7.140625" style="2" customWidth="1"/>
    <col min="10264" max="10264" width="7.5703125" style="2" customWidth="1"/>
    <col min="10265" max="10265" width="6.5703125" style="2" customWidth="1"/>
    <col min="10266" max="10266" width="6.85546875" style="2" customWidth="1"/>
    <col min="10267" max="10267" width="7.28515625" style="2" customWidth="1"/>
    <col min="10268" max="10269" width="7.140625" style="2" customWidth="1"/>
    <col min="10270" max="10496" width="9.140625" style="2"/>
    <col min="10497" max="10497" width="4" style="2" customWidth="1"/>
    <col min="10498" max="10498" width="21.140625" style="2" customWidth="1"/>
    <col min="10499" max="10499" width="8.42578125" style="2" customWidth="1"/>
    <col min="10500" max="10500" width="8.85546875" style="2" customWidth="1"/>
    <col min="10501" max="10501" width="7.42578125" style="2" customWidth="1"/>
    <col min="10502" max="10502" width="7.28515625" style="2" customWidth="1"/>
    <col min="10503" max="10503" width="7.140625" style="2" customWidth="1"/>
    <col min="10504" max="10504" width="8.5703125" style="2" customWidth="1"/>
    <col min="10505" max="10505" width="7.85546875" style="2" customWidth="1"/>
    <col min="10506" max="10506" width="8.140625" style="2" customWidth="1"/>
    <col min="10507" max="10507" width="7.42578125" style="2" customWidth="1"/>
    <col min="10508" max="10508" width="7.28515625" style="2" customWidth="1"/>
    <col min="10509" max="10510" width="6.5703125" style="2" customWidth="1"/>
    <col min="10511" max="10511" width="6.85546875" style="2" customWidth="1"/>
    <col min="10512" max="10512" width="5.85546875" style="2" customWidth="1"/>
    <col min="10513" max="10513" width="4.28515625" style="2" customWidth="1"/>
    <col min="10514" max="10514" width="4.5703125" style="2" customWidth="1"/>
    <col min="10515" max="10515" width="4" style="2" customWidth="1"/>
    <col min="10516" max="10516" width="9.140625" style="2" customWidth="1"/>
    <col min="10517" max="10517" width="8.5703125" style="2" customWidth="1"/>
    <col min="10518" max="10519" width="7.140625" style="2" customWidth="1"/>
    <col min="10520" max="10520" width="7.5703125" style="2" customWidth="1"/>
    <col min="10521" max="10521" width="6.5703125" style="2" customWidth="1"/>
    <col min="10522" max="10522" width="6.85546875" style="2" customWidth="1"/>
    <col min="10523" max="10523" width="7.28515625" style="2" customWidth="1"/>
    <col min="10524" max="10525" width="7.140625" style="2" customWidth="1"/>
    <col min="10526" max="10752" width="9.140625" style="2"/>
    <col min="10753" max="10753" width="4" style="2" customWidth="1"/>
    <col min="10754" max="10754" width="21.140625" style="2" customWidth="1"/>
    <col min="10755" max="10755" width="8.42578125" style="2" customWidth="1"/>
    <col min="10756" max="10756" width="8.85546875" style="2" customWidth="1"/>
    <col min="10757" max="10757" width="7.42578125" style="2" customWidth="1"/>
    <col min="10758" max="10758" width="7.28515625" style="2" customWidth="1"/>
    <col min="10759" max="10759" width="7.140625" style="2" customWidth="1"/>
    <col min="10760" max="10760" width="8.5703125" style="2" customWidth="1"/>
    <col min="10761" max="10761" width="7.85546875" style="2" customWidth="1"/>
    <col min="10762" max="10762" width="8.140625" style="2" customWidth="1"/>
    <col min="10763" max="10763" width="7.42578125" style="2" customWidth="1"/>
    <col min="10764" max="10764" width="7.28515625" style="2" customWidth="1"/>
    <col min="10765" max="10766" width="6.5703125" style="2" customWidth="1"/>
    <col min="10767" max="10767" width="6.85546875" style="2" customWidth="1"/>
    <col min="10768" max="10768" width="5.85546875" style="2" customWidth="1"/>
    <col min="10769" max="10769" width="4.28515625" style="2" customWidth="1"/>
    <col min="10770" max="10770" width="4.5703125" style="2" customWidth="1"/>
    <col min="10771" max="10771" width="4" style="2" customWidth="1"/>
    <col min="10772" max="10772" width="9.140625" style="2" customWidth="1"/>
    <col min="10773" max="10773" width="8.5703125" style="2" customWidth="1"/>
    <col min="10774" max="10775" width="7.140625" style="2" customWidth="1"/>
    <col min="10776" max="10776" width="7.5703125" style="2" customWidth="1"/>
    <col min="10777" max="10777" width="6.5703125" style="2" customWidth="1"/>
    <col min="10778" max="10778" width="6.85546875" style="2" customWidth="1"/>
    <col min="10779" max="10779" width="7.28515625" style="2" customWidth="1"/>
    <col min="10780" max="10781" width="7.140625" style="2" customWidth="1"/>
    <col min="10782" max="11008" width="9.140625" style="2"/>
    <col min="11009" max="11009" width="4" style="2" customWidth="1"/>
    <col min="11010" max="11010" width="21.140625" style="2" customWidth="1"/>
    <col min="11011" max="11011" width="8.42578125" style="2" customWidth="1"/>
    <col min="11012" max="11012" width="8.85546875" style="2" customWidth="1"/>
    <col min="11013" max="11013" width="7.42578125" style="2" customWidth="1"/>
    <col min="11014" max="11014" width="7.28515625" style="2" customWidth="1"/>
    <col min="11015" max="11015" width="7.140625" style="2" customWidth="1"/>
    <col min="11016" max="11016" width="8.5703125" style="2" customWidth="1"/>
    <col min="11017" max="11017" width="7.85546875" style="2" customWidth="1"/>
    <col min="11018" max="11018" width="8.140625" style="2" customWidth="1"/>
    <col min="11019" max="11019" width="7.42578125" style="2" customWidth="1"/>
    <col min="11020" max="11020" width="7.28515625" style="2" customWidth="1"/>
    <col min="11021" max="11022" width="6.5703125" style="2" customWidth="1"/>
    <col min="11023" max="11023" width="6.85546875" style="2" customWidth="1"/>
    <col min="11024" max="11024" width="5.85546875" style="2" customWidth="1"/>
    <col min="11025" max="11025" width="4.28515625" style="2" customWidth="1"/>
    <col min="11026" max="11026" width="4.5703125" style="2" customWidth="1"/>
    <col min="11027" max="11027" width="4" style="2" customWidth="1"/>
    <col min="11028" max="11028" width="9.140625" style="2" customWidth="1"/>
    <col min="11029" max="11029" width="8.5703125" style="2" customWidth="1"/>
    <col min="11030" max="11031" width="7.140625" style="2" customWidth="1"/>
    <col min="11032" max="11032" width="7.5703125" style="2" customWidth="1"/>
    <col min="11033" max="11033" width="6.5703125" style="2" customWidth="1"/>
    <col min="11034" max="11034" width="6.85546875" style="2" customWidth="1"/>
    <col min="11035" max="11035" width="7.28515625" style="2" customWidth="1"/>
    <col min="11036" max="11037" width="7.140625" style="2" customWidth="1"/>
    <col min="11038" max="11264" width="9.140625" style="2"/>
    <col min="11265" max="11265" width="4" style="2" customWidth="1"/>
    <col min="11266" max="11266" width="21.140625" style="2" customWidth="1"/>
    <col min="11267" max="11267" width="8.42578125" style="2" customWidth="1"/>
    <col min="11268" max="11268" width="8.85546875" style="2" customWidth="1"/>
    <col min="11269" max="11269" width="7.42578125" style="2" customWidth="1"/>
    <col min="11270" max="11270" width="7.28515625" style="2" customWidth="1"/>
    <col min="11271" max="11271" width="7.140625" style="2" customWidth="1"/>
    <col min="11272" max="11272" width="8.5703125" style="2" customWidth="1"/>
    <col min="11273" max="11273" width="7.85546875" style="2" customWidth="1"/>
    <col min="11274" max="11274" width="8.140625" style="2" customWidth="1"/>
    <col min="11275" max="11275" width="7.42578125" style="2" customWidth="1"/>
    <col min="11276" max="11276" width="7.28515625" style="2" customWidth="1"/>
    <col min="11277" max="11278" width="6.5703125" style="2" customWidth="1"/>
    <col min="11279" max="11279" width="6.85546875" style="2" customWidth="1"/>
    <col min="11280" max="11280" width="5.85546875" style="2" customWidth="1"/>
    <col min="11281" max="11281" width="4.28515625" style="2" customWidth="1"/>
    <col min="11282" max="11282" width="4.5703125" style="2" customWidth="1"/>
    <col min="11283" max="11283" width="4" style="2" customWidth="1"/>
    <col min="11284" max="11284" width="9.140625" style="2" customWidth="1"/>
    <col min="11285" max="11285" width="8.5703125" style="2" customWidth="1"/>
    <col min="11286" max="11287" width="7.140625" style="2" customWidth="1"/>
    <col min="11288" max="11288" width="7.5703125" style="2" customWidth="1"/>
    <col min="11289" max="11289" width="6.5703125" style="2" customWidth="1"/>
    <col min="11290" max="11290" width="6.85546875" style="2" customWidth="1"/>
    <col min="11291" max="11291" width="7.28515625" style="2" customWidth="1"/>
    <col min="11292" max="11293" width="7.140625" style="2" customWidth="1"/>
    <col min="11294" max="11520" width="9.140625" style="2"/>
    <col min="11521" max="11521" width="4" style="2" customWidth="1"/>
    <col min="11522" max="11522" width="21.140625" style="2" customWidth="1"/>
    <col min="11523" max="11523" width="8.42578125" style="2" customWidth="1"/>
    <col min="11524" max="11524" width="8.85546875" style="2" customWidth="1"/>
    <col min="11525" max="11525" width="7.42578125" style="2" customWidth="1"/>
    <col min="11526" max="11526" width="7.28515625" style="2" customWidth="1"/>
    <col min="11527" max="11527" width="7.140625" style="2" customWidth="1"/>
    <col min="11528" max="11528" width="8.5703125" style="2" customWidth="1"/>
    <col min="11529" max="11529" width="7.85546875" style="2" customWidth="1"/>
    <col min="11530" max="11530" width="8.140625" style="2" customWidth="1"/>
    <col min="11531" max="11531" width="7.42578125" style="2" customWidth="1"/>
    <col min="11532" max="11532" width="7.28515625" style="2" customWidth="1"/>
    <col min="11533" max="11534" width="6.5703125" style="2" customWidth="1"/>
    <col min="11535" max="11535" width="6.85546875" style="2" customWidth="1"/>
    <col min="11536" max="11536" width="5.85546875" style="2" customWidth="1"/>
    <col min="11537" max="11537" width="4.28515625" style="2" customWidth="1"/>
    <col min="11538" max="11538" width="4.5703125" style="2" customWidth="1"/>
    <col min="11539" max="11539" width="4" style="2" customWidth="1"/>
    <col min="11540" max="11540" width="9.140625" style="2" customWidth="1"/>
    <col min="11541" max="11541" width="8.5703125" style="2" customWidth="1"/>
    <col min="11542" max="11543" width="7.140625" style="2" customWidth="1"/>
    <col min="11544" max="11544" width="7.5703125" style="2" customWidth="1"/>
    <col min="11545" max="11545" width="6.5703125" style="2" customWidth="1"/>
    <col min="11546" max="11546" width="6.85546875" style="2" customWidth="1"/>
    <col min="11547" max="11547" width="7.28515625" style="2" customWidth="1"/>
    <col min="11548" max="11549" width="7.140625" style="2" customWidth="1"/>
    <col min="11550" max="11776" width="9.140625" style="2"/>
    <col min="11777" max="11777" width="4" style="2" customWidth="1"/>
    <col min="11778" max="11778" width="21.140625" style="2" customWidth="1"/>
    <col min="11779" max="11779" width="8.42578125" style="2" customWidth="1"/>
    <col min="11780" max="11780" width="8.85546875" style="2" customWidth="1"/>
    <col min="11781" max="11781" width="7.42578125" style="2" customWidth="1"/>
    <col min="11782" max="11782" width="7.28515625" style="2" customWidth="1"/>
    <col min="11783" max="11783" width="7.140625" style="2" customWidth="1"/>
    <col min="11784" max="11784" width="8.5703125" style="2" customWidth="1"/>
    <col min="11785" max="11785" width="7.85546875" style="2" customWidth="1"/>
    <col min="11786" max="11786" width="8.140625" style="2" customWidth="1"/>
    <col min="11787" max="11787" width="7.42578125" style="2" customWidth="1"/>
    <col min="11788" max="11788" width="7.28515625" style="2" customWidth="1"/>
    <col min="11789" max="11790" width="6.5703125" style="2" customWidth="1"/>
    <col min="11791" max="11791" width="6.85546875" style="2" customWidth="1"/>
    <col min="11792" max="11792" width="5.85546875" style="2" customWidth="1"/>
    <col min="11793" max="11793" width="4.28515625" style="2" customWidth="1"/>
    <col min="11794" max="11794" width="4.5703125" style="2" customWidth="1"/>
    <col min="11795" max="11795" width="4" style="2" customWidth="1"/>
    <col min="11796" max="11796" width="9.140625" style="2" customWidth="1"/>
    <col min="11797" max="11797" width="8.5703125" style="2" customWidth="1"/>
    <col min="11798" max="11799" width="7.140625" style="2" customWidth="1"/>
    <col min="11800" max="11800" width="7.5703125" style="2" customWidth="1"/>
    <col min="11801" max="11801" width="6.5703125" style="2" customWidth="1"/>
    <col min="11802" max="11802" width="6.85546875" style="2" customWidth="1"/>
    <col min="11803" max="11803" width="7.28515625" style="2" customWidth="1"/>
    <col min="11804" max="11805" width="7.140625" style="2" customWidth="1"/>
    <col min="11806" max="12032" width="9.140625" style="2"/>
    <col min="12033" max="12033" width="4" style="2" customWidth="1"/>
    <col min="12034" max="12034" width="21.140625" style="2" customWidth="1"/>
    <col min="12035" max="12035" width="8.42578125" style="2" customWidth="1"/>
    <col min="12036" max="12036" width="8.85546875" style="2" customWidth="1"/>
    <col min="12037" max="12037" width="7.42578125" style="2" customWidth="1"/>
    <col min="12038" max="12038" width="7.28515625" style="2" customWidth="1"/>
    <col min="12039" max="12039" width="7.140625" style="2" customWidth="1"/>
    <col min="12040" max="12040" width="8.5703125" style="2" customWidth="1"/>
    <col min="12041" max="12041" width="7.85546875" style="2" customWidth="1"/>
    <col min="12042" max="12042" width="8.140625" style="2" customWidth="1"/>
    <col min="12043" max="12043" width="7.42578125" style="2" customWidth="1"/>
    <col min="12044" max="12044" width="7.28515625" style="2" customWidth="1"/>
    <col min="12045" max="12046" width="6.5703125" style="2" customWidth="1"/>
    <col min="12047" max="12047" width="6.85546875" style="2" customWidth="1"/>
    <col min="12048" max="12048" width="5.85546875" style="2" customWidth="1"/>
    <col min="12049" max="12049" width="4.28515625" style="2" customWidth="1"/>
    <col min="12050" max="12050" width="4.5703125" style="2" customWidth="1"/>
    <col min="12051" max="12051" width="4" style="2" customWidth="1"/>
    <col min="12052" max="12052" width="9.140625" style="2" customWidth="1"/>
    <col min="12053" max="12053" width="8.5703125" style="2" customWidth="1"/>
    <col min="12054" max="12055" width="7.140625" style="2" customWidth="1"/>
    <col min="12056" max="12056" width="7.5703125" style="2" customWidth="1"/>
    <col min="12057" max="12057" width="6.5703125" style="2" customWidth="1"/>
    <col min="12058" max="12058" width="6.85546875" style="2" customWidth="1"/>
    <col min="12059" max="12059" width="7.28515625" style="2" customWidth="1"/>
    <col min="12060" max="12061" width="7.140625" style="2" customWidth="1"/>
    <col min="12062" max="12288" width="9.140625" style="2"/>
    <col min="12289" max="12289" width="4" style="2" customWidth="1"/>
    <col min="12290" max="12290" width="21.140625" style="2" customWidth="1"/>
    <col min="12291" max="12291" width="8.42578125" style="2" customWidth="1"/>
    <col min="12292" max="12292" width="8.85546875" style="2" customWidth="1"/>
    <col min="12293" max="12293" width="7.42578125" style="2" customWidth="1"/>
    <col min="12294" max="12294" width="7.28515625" style="2" customWidth="1"/>
    <col min="12295" max="12295" width="7.140625" style="2" customWidth="1"/>
    <col min="12296" max="12296" width="8.5703125" style="2" customWidth="1"/>
    <col min="12297" max="12297" width="7.85546875" style="2" customWidth="1"/>
    <col min="12298" max="12298" width="8.140625" style="2" customWidth="1"/>
    <col min="12299" max="12299" width="7.42578125" style="2" customWidth="1"/>
    <col min="12300" max="12300" width="7.28515625" style="2" customWidth="1"/>
    <col min="12301" max="12302" width="6.5703125" style="2" customWidth="1"/>
    <col min="12303" max="12303" width="6.85546875" style="2" customWidth="1"/>
    <col min="12304" max="12304" width="5.85546875" style="2" customWidth="1"/>
    <col min="12305" max="12305" width="4.28515625" style="2" customWidth="1"/>
    <col min="12306" max="12306" width="4.5703125" style="2" customWidth="1"/>
    <col min="12307" max="12307" width="4" style="2" customWidth="1"/>
    <col min="12308" max="12308" width="9.140625" style="2" customWidth="1"/>
    <col min="12309" max="12309" width="8.5703125" style="2" customWidth="1"/>
    <col min="12310" max="12311" width="7.140625" style="2" customWidth="1"/>
    <col min="12312" max="12312" width="7.5703125" style="2" customWidth="1"/>
    <col min="12313" max="12313" width="6.5703125" style="2" customWidth="1"/>
    <col min="12314" max="12314" width="6.85546875" style="2" customWidth="1"/>
    <col min="12315" max="12315" width="7.28515625" style="2" customWidth="1"/>
    <col min="12316" max="12317" width="7.140625" style="2" customWidth="1"/>
    <col min="12318" max="12544" width="9.140625" style="2"/>
    <col min="12545" max="12545" width="4" style="2" customWidth="1"/>
    <col min="12546" max="12546" width="21.140625" style="2" customWidth="1"/>
    <col min="12547" max="12547" width="8.42578125" style="2" customWidth="1"/>
    <col min="12548" max="12548" width="8.85546875" style="2" customWidth="1"/>
    <col min="12549" max="12549" width="7.42578125" style="2" customWidth="1"/>
    <col min="12550" max="12550" width="7.28515625" style="2" customWidth="1"/>
    <col min="12551" max="12551" width="7.140625" style="2" customWidth="1"/>
    <col min="12552" max="12552" width="8.5703125" style="2" customWidth="1"/>
    <col min="12553" max="12553" width="7.85546875" style="2" customWidth="1"/>
    <col min="12554" max="12554" width="8.140625" style="2" customWidth="1"/>
    <col min="12555" max="12555" width="7.42578125" style="2" customWidth="1"/>
    <col min="12556" max="12556" width="7.28515625" style="2" customWidth="1"/>
    <col min="12557" max="12558" width="6.5703125" style="2" customWidth="1"/>
    <col min="12559" max="12559" width="6.85546875" style="2" customWidth="1"/>
    <col min="12560" max="12560" width="5.85546875" style="2" customWidth="1"/>
    <col min="12561" max="12561" width="4.28515625" style="2" customWidth="1"/>
    <col min="12562" max="12562" width="4.5703125" style="2" customWidth="1"/>
    <col min="12563" max="12563" width="4" style="2" customWidth="1"/>
    <col min="12564" max="12564" width="9.140625" style="2" customWidth="1"/>
    <col min="12565" max="12565" width="8.5703125" style="2" customWidth="1"/>
    <col min="12566" max="12567" width="7.140625" style="2" customWidth="1"/>
    <col min="12568" max="12568" width="7.5703125" style="2" customWidth="1"/>
    <col min="12569" max="12569" width="6.5703125" style="2" customWidth="1"/>
    <col min="12570" max="12570" width="6.85546875" style="2" customWidth="1"/>
    <col min="12571" max="12571" width="7.28515625" style="2" customWidth="1"/>
    <col min="12572" max="12573" width="7.140625" style="2" customWidth="1"/>
    <col min="12574" max="12800" width="9.140625" style="2"/>
    <col min="12801" max="12801" width="4" style="2" customWidth="1"/>
    <col min="12802" max="12802" width="21.140625" style="2" customWidth="1"/>
    <col min="12803" max="12803" width="8.42578125" style="2" customWidth="1"/>
    <col min="12804" max="12804" width="8.85546875" style="2" customWidth="1"/>
    <col min="12805" max="12805" width="7.42578125" style="2" customWidth="1"/>
    <col min="12806" max="12806" width="7.28515625" style="2" customWidth="1"/>
    <col min="12807" max="12807" width="7.140625" style="2" customWidth="1"/>
    <col min="12808" max="12808" width="8.5703125" style="2" customWidth="1"/>
    <col min="12809" max="12809" width="7.85546875" style="2" customWidth="1"/>
    <col min="12810" max="12810" width="8.140625" style="2" customWidth="1"/>
    <col min="12811" max="12811" width="7.42578125" style="2" customWidth="1"/>
    <col min="12812" max="12812" width="7.28515625" style="2" customWidth="1"/>
    <col min="12813" max="12814" width="6.5703125" style="2" customWidth="1"/>
    <col min="12815" max="12815" width="6.85546875" style="2" customWidth="1"/>
    <col min="12816" max="12816" width="5.85546875" style="2" customWidth="1"/>
    <col min="12817" max="12817" width="4.28515625" style="2" customWidth="1"/>
    <col min="12818" max="12818" width="4.5703125" style="2" customWidth="1"/>
    <col min="12819" max="12819" width="4" style="2" customWidth="1"/>
    <col min="12820" max="12820" width="9.140625" style="2" customWidth="1"/>
    <col min="12821" max="12821" width="8.5703125" style="2" customWidth="1"/>
    <col min="12822" max="12823" width="7.140625" style="2" customWidth="1"/>
    <col min="12824" max="12824" width="7.5703125" style="2" customWidth="1"/>
    <col min="12825" max="12825" width="6.5703125" style="2" customWidth="1"/>
    <col min="12826" max="12826" width="6.85546875" style="2" customWidth="1"/>
    <col min="12827" max="12827" width="7.28515625" style="2" customWidth="1"/>
    <col min="12828" max="12829" width="7.140625" style="2" customWidth="1"/>
    <col min="12830" max="13056" width="9.140625" style="2"/>
    <col min="13057" max="13057" width="4" style="2" customWidth="1"/>
    <col min="13058" max="13058" width="21.140625" style="2" customWidth="1"/>
    <col min="13059" max="13059" width="8.42578125" style="2" customWidth="1"/>
    <col min="13060" max="13060" width="8.85546875" style="2" customWidth="1"/>
    <col min="13061" max="13061" width="7.42578125" style="2" customWidth="1"/>
    <col min="13062" max="13062" width="7.28515625" style="2" customWidth="1"/>
    <col min="13063" max="13063" width="7.140625" style="2" customWidth="1"/>
    <col min="13064" max="13064" width="8.5703125" style="2" customWidth="1"/>
    <col min="13065" max="13065" width="7.85546875" style="2" customWidth="1"/>
    <col min="13066" max="13066" width="8.140625" style="2" customWidth="1"/>
    <col min="13067" max="13067" width="7.42578125" style="2" customWidth="1"/>
    <col min="13068" max="13068" width="7.28515625" style="2" customWidth="1"/>
    <col min="13069" max="13070" width="6.5703125" style="2" customWidth="1"/>
    <col min="13071" max="13071" width="6.85546875" style="2" customWidth="1"/>
    <col min="13072" max="13072" width="5.85546875" style="2" customWidth="1"/>
    <col min="13073" max="13073" width="4.28515625" style="2" customWidth="1"/>
    <col min="13074" max="13074" width="4.5703125" style="2" customWidth="1"/>
    <col min="13075" max="13075" width="4" style="2" customWidth="1"/>
    <col min="13076" max="13076" width="9.140625" style="2" customWidth="1"/>
    <col min="13077" max="13077" width="8.5703125" style="2" customWidth="1"/>
    <col min="13078" max="13079" width="7.140625" style="2" customWidth="1"/>
    <col min="13080" max="13080" width="7.5703125" style="2" customWidth="1"/>
    <col min="13081" max="13081" width="6.5703125" style="2" customWidth="1"/>
    <col min="13082" max="13082" width="6.85546875" style="2" customWidth="1"/>
    <col min="13083" max="13083" width="7.28515625" style="2" customWidth="1"/>
    <col min="13084" max="13085" width="7.140625" style="2" customWidth="1"/>
    <col min="13086" max="13312" width="9.140625" style="2"/>
    <col min="13313" max="13313" width="4" style="2" customWidth="1"/>
    <col min="13314" max="13314" width="21.140625" style="2" customWidth="1"/>
    <col min="13315" max="13315" width="8.42578125" style="2" customWidth="1"/>
    <col min="13316" max="13316" width="8.85546875" style="2" customWidth="1"/>
    <col min="13317" max="13317" width="7.42578125" style="2" customWidth="1"/>
    <col min="13318" max="13318" width="7.28515625" style="2" customWidth="1"/>
    <col min="13319" max="13319" width="7.140625" style="2" customWidth="1"/>
    <col min="13320" max="13320" width="8.5703125" style="2" customWidth="1"/>
    <col min="13321" max="13321" width="7.85546875" style="2" customWidth="1"/>
    <col min="13322" max="13322" width="8.140625" style="2" customWidth="1"/>
    <col min="13323" max="13323" width="7.42578125" style="2" customWidth="1"/>
    <col min="13324" max="13324" width="7.28515625" style="2" customWidth="1"/>
    <col min="13325" max="13326" width="6.5703125" style="2" customWidth="1"/>
    <col min="13327" max="13327" width="6.85546875" style="2" customWidth="1"/>
    <col min="13328" max="13328" width="5.85546875" style="2" customWidth="1"/>
    <col min="13329" max="13329" width="4.28515625" style="2" customWidth="1"/>
    <col min="13330" max="13330" width="4.5703125" style="2" customWidth="1"/>
    <col min="13331" max="13331" width="4" style="2" customWidth="1"/>
    <col min="13332" max="13332" width="9.140625" style="2" customWidth="1"/>
    <col min="13333" max="13333" width="8.5703125" style="2" customWidth="1"/>
    <col min="13334" max="13335" width="7.140625" style="2" customWidth="1"/>
    <col min="13336" max="13336" width="7.5703125" style="2" customWidth="1"/>
    <col min="13337" max="13337" width="6.5703125" style="2" customWidth="1"/>
    <col min="13338" max="13338" width="6.85546875" style="2" customWidth="1"/>
    <col min="13339" max="13339" width="7.28515625" style="2" customWidth="1"/>
    <col min="13340" max="13341" width="7.140625" style="2" customWidth="1"/>
    <col min="13342" max="13568" width="9.140625" style="2"/>
    <col min="13569" max="13569" width="4" style="2" customWidth="1"/>
    <col min="13570" max="13570" width="21.140625" style="2" customWidth="1"/>
    <col min="13571" max="13571" width="8.42578125" style="2" customWidth="1"/>
    <col min="13572" max="13572" width="8.85546875" style="2" customWidth="1"/>
    <col min="13573" max="13573" width="7.42578125" style="2" customWidth="1"/>
    <col min="13574" max="13574" width="7.28515625" style="2" customWidth="1"/>
    <col min="13575" max="13575" width="7.140625" style="2" customWidth="1"/>
    <col min="13576" max="13576" width="8.5703125" style="2" customWidth="1"/>
    <col min="13577" max="13577" width="7.85546875" style="2" customWidth="1"/>
    <col min="13578" max="13578" width="8.140625" style="2" customWidth="1"/>
    <col min="13579" max="13579" width="7.42578125" style="2" customWidth="1"/>
    <col min="13580" max="13580" width="7.28515625" style="2" customWidth="1"/>
    <col min="13581" max="13582" width="6.5703125" style="2" customWidth="1"/>
    <col min="13583" max="13583" width="6.85546875" style="2" customWidth="1"/>
    <col min="13584" max="13584" width="5.85546875" style="2" customWidth="1"/>
    <col min="13585" max="13585" width="4.28515625" style="2" customWidth="1"/>
    <col min="13586" max="13586" width="4.5703125" style="2" customWidth="1"/>
    <col min="13587" max="13587" width="4" style="2" customWidth="1"/>
    <col min="13588" max="13588" width="9.140625" style="2" customWidth="1"/>
    <col min="13589" max="13589" width="8.5703125" style="2" customWidth="1"/>
    <col min="13590" max="13591" width="7.140625" style="2" customWidth="1"/>
    <col min="13592" max="13592" width="7.5703125" style="2" customWidth="1"/>
    <col min="13593" max="13593" width="6.5703125" style="2" customWidth="1"/>
    <col min="13594" max="13594" width="6.85546875" style="2" customWidth="1"/>
    <col min="13595" max="13595" width="7.28515625" style="2" customWidth="1"/>
    <col min="13596" max="13597" width="7.140625" style="2" customWidth="1"/>
    <col min="13598" max="13824" width="9.140625" style="2"/>
    <col min="13825" max="13825" width="4" style="2" customWidth="1"/>
    <col min="13826" max="13826" width="21.140625" style="2" customWidth="1"/>
    <col min="13827" max="13827" width="8.42578125" style="2" customWidth="1"/>
    <col min="13828" max="13828" width="8.85546875" style="2" customWidth="1"/>
    <col min="13829" max="13829" width="7.42578125" style="2" customWidth="1"/>
    <col min="13830" max="13830" width="7.28515625" style="2" customWidth="1"/>
    <col min="13831" max="13831" width="7.140625" style="2" customWidth="1"/>
    <col min="13832" max="13832" width="8.5703125" style="2" customWidth="1"/>
    <col min="13833" max="13833" width="7.85546875" style="2" customWidth="1"/>
    <col min="13834" max="13834" width="8.140625" style="2" customWidth="1"/>
    <col min="13835" max="13835" width="7.42578125" style="2" customWidth="1"/>
    <col min="13836" max="13836" width="7.28515625" style="2" customWidth="1"/>
    <col min="13837" max="13838" width="6.5703125" style="2" customWidth="1"/>
    <col min="13839" max="13839" width="6.85546875" style="2" customWidth="1"/>
    <col min="13840" max="13840" width="5.85546875" style="2" customWidth="1"/>
    <col min="13841" max="13841" width="4.28515625" style="2" customWidth="1"/>
    <col min="13842" max="13842" width="4.5703125" style="2" customWidth="1"/>
    <col min="13843" max="13843" width="4" style="2" customWidth="1"/>
    <col min="13844" max="13844" width="9.140625" style="2" customWidth="1"/>
    <col min="13845" max="13845" width="8.5703125" style="2" customWidth="1"/>
    <col min="13846" max="13847" width="7.140625" style="2" customWidth="1"/>
    <col min="13848" max="13848" width="7.5703125" style="2" customWidth="1"/>
    <col min="13849" max="13849" width="6.5703125" style="2" customWidth="1"/>
    <col min="13850" max="13850" width="6.85546875" style="2" customWidth="1"/>
    <col min="13851" max="13851" width="7.28515625" style="2" customWidth="1"/>
    <col min="13852" max="13853" width="7.140625" style="2" customWidth="1"/>
    <col min="13854" max="14080" width="9.140625" style="2"/>
    <col min="14081" max="14081" width="4" style="2" customWidth="1"/>
    <col min="14082" max="14082" width="21.140625" style="2" customWidth="1"/>
    <col min="14083" max="14083" width="8.42578125" style="2" customWidth="1"/>
    <col min="14084" max="14084" width="8.85546875" style="2" customWidth="1"/>
    <col min="14085" max="14085" width="7.42578125" style="2" customWidth="1"/>
    <col min="14086" max="14086" width="7.28515625" style="2" customWidth="1"/>
    <col min="14087" max="14087" width="7.140625" style="2" customWidth="1"/>
    <col min="14088" max="14088" width="8.5703125" style="2" customWidth="1"/>
    <col min="14089" max="14089" width="7.85546875" style="2" customWidth="1"/>
    <col min="14090" max="14090" width="8.140625" style="2" customWidth="1"/>
    <col min="14091" max="14091" width="7.42578125" style="2" customWidth="1"/>
    <col min="14092" max="14092" width="7.28515625" style="2" customWidth="1"/>
    <col min="14093" max="14094" width="6.5703125" style="2" customWidth="1"/>
    <col min="14095" max="14095" width="6.85546875" style="2" customWidth="1"/>
    <col min="14096" max="14096" width="5.85546875" style="2" customWidth="1"/>
    <col min="14097" max="14097" width="4.28515625" style="2" customWidth="1"/>
    <col min="14098" max="14098" width="4.5703125" style="2" customWidth="1"/>
    <col min="14099" max="14099" width="4" style="2" customWidth="1"/>
    <col min="14100" max="14100" width="9.140625" style="2" customWidth="1"/>
    <col min="14101" max="14101" width="8.5703125" style="2" customWidth="1"/>
    <col min="14102" max="14103" width="7.140625" style="2" customWidth="1"/>
    <col min="14104" max="14104" width="7.5703125" style="2" customWidth="1"/>
    <col min="14105" max="14105" width="6.5703125" style="2" customWidth="1"/>
    <col min="14106" max="14106" width="6.85546875" style="2" customWidth="1"/>
    <col min="14107" max="14107" width="7.28515625" style="2" customWidth="1"/>
    <col min="14108" max="14109" width="7.140625" style="2" customWidth="1"/>
    <col min="14110" max="14336" width="9.140625" style="2"/>
    <col min="14337" max="14337" width="4" style="2" customWidth="1"/>
    <col min="14338" max="14338" width="21.140625" style="2" customWidth="1"/>
    <col min="14339" max="14339" width="8.42578125" style="2" customWidth="1"/>
    <col min="14340" max="14340" width="8.85546875" style="2" customWidth="1"/>
    <col min="14341" max="14341" width="7.42578125" style="2" customWidth="1"/>
    <col min="14342" max="14342" width="7.28515625" style="2" customWidth="1"/>
    <col min="14343" max="14343" width="7.140625" style="2" customWidth="1"/>
    <col min="14344" max="14344" width="8.5703125" style="2" customWidth="1"/>
    <col min="14345" max="14345" width="7.85546875" style="2" customWidth="1"/>
    <col min="14346" max="14346" width="8.140625" style="2" customWidth="1"/>
    <col min="14347" max="14347" width="7.42578125" style="2" customWidth="1"/>
    <col min="14348" max="14348" width="7.28515625" style="2" customWidth="1"/>
    <col min="14349" max="14350" width="6.5703125" style="2" customWidth="1"/>
    <col min="14351" max="14351" width="6.85546875" style="2" customWidth="1"/>
    <col min="14352" max="14352" width="5.85546875" style="2" customWidth="1"/>
    <col min="14353" max="14353" width="4.28515625" style="2" customWidth="1"/>
    <col min="14354" max="14354" width="4.5703125" style="2" customWidth="1"/>
    <col min="14355" max="14355" width="4" style="2" customWidth="1"/>
    <col min="14356" max="14356" width="9.140625" style="2" customWidth="1"/>
    <col min="14357" max="14357" width="8.5703125" style="2" customWidth="1"/>
    <col min="14358" max="14359" width="7.140625" style="2" customWidth="1"/>
    <col min="14360" max="14360" width="7.5703125" style="2" customWidth="1"/>
    <col min="14361" max="14361" width="6.5703125" style="2" customWidth="1"/>
    <col min="14362" max="14362" width="6.85546875" style="2" customWidth="1"/>
    <col min="14363" max="14363" width="7.28515625" style="2" customWidth="1"/>
    <col min="14364" max="14365" width="7.140625" style="2" customWidth="1"/>
    <col min="14366" max="14592" width="9.140625" style="2"/>
    <col min="14593" max="14593" width="4" style="2" customWidth="1"/>
    <col min="14594" max="14594" width="21.140625" style="2" customWidth="1"/>
    <col min="14595" max="14595" width="8.42578125" style="2" customWidth="1"/>
    <col min="14596" max="14596" width="8.85546875" style="2" customWidth="1"/>
    <col min="14597" max="14597" width="7.42578125" style="2" customWidth="1"/>
    <col min="14598" max="14598" width="7.28515625" style="2" customWidth="1"/>
    <col min="14599" max="14599" width="7.140625" style="2" customWidth="1"/>
    <col min="14600" max="14600" width="8.5703125" style="2" customWidth="1"/>
    <col min="14601" max="14601" width="7.85546875" style="2" customWidth="1"/>
    <col min="14602" max="14602" width="8.140625" style="2" customWidth="1"/>
    <col min="14603" max="14603" width="7.42578125" style="2" customWidth="1"/>
    <col min="14604" max="14604" width="7.28515625" style="2" customWidth="1"/>
    <col min="14605" max="14606" width="6.5703125" style="2" customWidth="1"/>
    <col min="14607" max="14607" width="6.85546875" style="2" customWidth="1"/>
    <col min="14608" max="14608" width="5.85546875" style="2" customWidth="1"/>
    <col min="14609" max="14609" width="4.28515625" style="2" customWidth="1"/>
    <col min="14610" max="14610" width="4.5703125" style="2" customWidth="1"/>
    <col min="14611" max="14611" width="4" style="2" customWidth="1"/>
    <col min="14612" max="14612" width="9.140625" style="2" customWidth="1"/>
    <col min="14613" max="14613" width="8.5703125" style="2" customWidth="1"/>
    <col min="14614" max="14615" width="7.140625" style="2" customWidth="1"/>
    <col min="14616" max="14616" width="7.5703125" style="2" customWidth="1"/>
    <col min="14617" max="14617" width="6.5703125" style="2" customWidth="1"/>
    <col min="14618" max="14618" width="6.85546875" style="2" customWidth="1"/>
    <col min="14619" max="14619" width="7.28515625" style="2" customWidth="1"/>
    <col min="14620" max="14621" width="7.140625" style="2" customWidth="1"/>
    <col min="14622" max="14848" width="9.140625" style="2"/>
    <col min="14849" max="14849" width="4" style="2" customWidth="1"/>
    <col min="14850" max="14850" width="21.140625" style="2" customWidth="1"/>
    <col min="14851" max="14851" width="8.42578125" style="2" customWidth="1"/>
    <col min="14852" max="14852" width="8.85546875" style="2" customWidth="1"/>
    <col min="14853" max="14853" width="7.42578125" style="2" customWidth="1"/>
    <col min="14854" max="14854" width="7.28515625" style="2" customWidth="1"/>
    <col min="14855" max="14855" width="7.140625" style="2" customWidth="1"/>
    <col min="14856" max="14856" width="8.5703125" style="2" customWidth="1"/>
    <col min="14857" max="14857" width="7.85546875" style="2" customWidth="1"/>
    <col min="14858" max="14858" width="8.140625" style="2" customWidth="1"/>
    <col min="14859" max="14859" width="7.42578125" style="2" customWidth="1"/>
    <col min="14860" max="14860" width="7.28515625" style="2" customWidth="1"/>
    <col min="14861" max="14862" width="6.5703125" style="2" customWidth="1"/>
    <col min="14863" max="14863" width="6.85546875" style="2" customWidth="1"/>
    <col min="14864" max="14864" width="5.85546875" style="2" customWidth="1"/>
    <col min="14865" max="14865" width="4.28515625" style="2" customWidth="1"/>
    <col min="14866" max="14866" width="4.5703125" style="2" customWidth="1"/>
    <col min="14867" max="14867" width="4" style="2" customWidth="1"/>
    <col min="14868" max="14868" width="9.140625" style="2" customWidth="1"/>
    <col min="14869" max="14869" width="8.5703125" style="2" customWidth="1"/>
    <col min="14870" max="14871" width="7.140625" style="2" customWidth="1"/>
    <col min="14872" max="14872" width="7.5703125" style="2" customWidth="1"/>
    <col min="14873" max="14873" width="6.5703125" style="2" customWidth="1"/>
    <col min="14874" max="14874" width="6.85546875" style="2" customWidth="1"/>
    <col min="14875" max="14875" width="7.28515625" style="2" customWidth="1"/>
    <col min="14876" max="14877" width="7.140625" style="2" customWidth="1"/>
    <col min="14878" max="15104" width="9.140625" style="2"/>
    <col min="15105" max="15105" width="4" style="2" customWidth="1"/>
    <col min="15106" max="15106" width="21.140625" style="2" customWidth="1"/>
    <col min="15107" max="15107" width="8.42578125" style="2" customWidth="1"/>
    <col min="15108" max="15108" width="8.85546875" style="2" customWidth="1"/>
    <col min="15109" max="15109" width="7.42578125" style="2" customWidth="1"/>
    <col min="15110" max="15110" width="7.28515625" style="2" customWidth="1"/>
    <col min="15111" max="15111" width="7.140625" style="2" customWidth="1"/>
    <col min="15112" max="15112" width="8.5703125" style="2" customWidth="1"/>
    <col min="15113" max="15113" width="7.85546875" style="2" customWidth="1"/>
    <col min="15114" max="15114" width="8.140625" style="2" customWidth="1"/>
    <col min="15115" max="15115" width="7.42578125" style="2" customWidth="1"/>
    <col min="15116" max="15116" width="7.28515625" style="2" customWidth="1"/>
    <col min="15117" max="15118" width="6.5703125" style="2" customWidth="1"/>
    <col min="15119" max="15119" width="6.85546875" style="2" customWidth="1"/>
    <col min="15120" max="15120" width="5.85546875" style="2" customWidth="1"/>
    <col min="15121" max="15121" width="4.28515625" style="2" customWidth="1"/>
    <col min="15122" max="15122" width="4.5703125" style="2" customWidth="1"/>
    <col min="15123" max="15123" width="4" style="2" customWidth="1"/>
    <col min="15124" max="15124" width="9.140625" style="2" customWidth="1"/>
    <col min="15125" max="15125" width="8.5703125" style="2" customWidth="1"/>
    <col min="15126" max="15127" width="7.140625" style="2" customWidth="1"/>
    <col min="15128" max="15128" width="7.5703125" style="2" customWidth="1"/>
    <col min="15129" max="15129" width="6.5703125" style="2" customWidth="1"/>
    <col min="15130" max="15130" width="6.85546875" style="2" customWidth="1"/>
    <col min="15131" max="15131" width="7.28515625" style="2" customWidth="1"/>
    <col min="15132" max="15133" width="7.140625" style="2" customWidth="1"/>
    <col min="15134" max="15360" width="9.140625" style="2"/>
    <col min="15361" max="15361" width="4" style="2" customWidth="1"/>
    <col min="15362" max="15362" width="21.140625" style="2" customWidth="1"/>
    <col min="15363" max="15363" width="8.42578125" style="2" customWidth="1"/>
    <col min="15364" max="15364" width="8.85546875" style="2" customWidth="1"/>
    <col min="15365" max="15365" width="7.42578125" style="2" customWidth="1"/>
    <col min="15366" max="15366" width="7.28515625" style="2" customWidth="1"/>
    <col min="15367" max="15367" width="7.140625" style="2" customWidth="1"/>
    <col min="15368" max="15368" width="8.5703125" style="2" customWidth="1"/>
    <col min="15369" max="15369" width="7.85546875" style="2" customWidth="1"/>
    <col min="15370" max="15370" width="8.140625" style="2" customWidth="1"/>
    <col min="15371" max="15371" width="7.42578125" style="2" customWidth="1"/>
    <col min="15372" max="15372" width="7.28515625" style="2" customWidth="1"/>
    <col min="15373" max="15374" width="6.5703125" style="2" customWidth="1"/>
    <col min="15375" max="15375" width="6.85546875" style="2" customWidth="1"/>
    <col min="15376" max="15376" width="5.85546875" style="2" customWidth="1"/>
    <col min="15377" max="15377" width="4.28515625" style="2" customWidth="1"/>
    <col min="15378" max="15378" width="4.5703125" style="2" customWidth="1"/>
    <col min="15379" max="15379" width="4" style="2" customWidth="1"/>
    <col min="15380" max="15380" width="9.140625" style="2" customWidth="1"/>
    <col min="15381" max="15381" width="8.5703125" style="2" customWidth="1"/>
    <col min="15382" max="15383" width="7.140625" style="2" customWidth="1"/>
    <col min="15384" max="15384" width="7.5703125" style="2" customWidth="1"/>
    <col min="15385" max="15385" width="6.5703125" style="2" customWidth="1"/>
    <col min="15386" max="15386" width="6.85546875" style="2" customWidth="1"/>
    <col min="15387" max="15387" width="7.28515625" style="2" customWidth="1"/>
    <col min="15388" max="15389" width="7.140625" style="2" customWidth="1"/>
    <col min="15390" max="15616" width="9.140625" style="2"/>
    <col min="15617" max="15617" width="4" style="2" customWidth="1"/>
    <col min="15618" max="15618" width="21.140625" style="2" customWidth="1"/>
    <col min="15619" max="15619" width="8.42578125" style="2" customWidth="1"/>
    <col min="15620" max="15620" width="8.85546875" style="2" customWidth="1"/>
    <col min="15621" max="15621" width="7.42578125" style="2" customWidth="1"/>
    <col min="15622" max="15622" width="7.28515625" style="2" customWidth="1"/>
    <col min="15623" max="15623" width="7.140625" style="2" customWidth="1"/>
    <col min="15624" max="15624" width="8.5703125" style="2" customWidth="1"/>
    <col min="15625" max="15625" width="7.85546875" style="2" customWidth="1"/>
    <col min="15626" max="15626" width="8.140625" style="2" customWidth="1"/>
    <col min="15627" max="15627" width="7.42578125" style="2" customWidth="1"/>
    <col min="15628" max="15628" width="7.28515625" style="2" customWidth="1"/>
    <col min="15629" max="15630" width="6.5703125" style="2" customWidth="1"/>
    <col min="15631" max="15631" width="6.85546875" style="2" customWidth="1"/>
    <col min="15632" max="15632" width="5.85546875" style="2" customWidth="1"/>
    <col min="15633" max="15633" width="4.28515625" style="2" customWidth="1"/>
    <col min="15634" max="15634" width="4.5703125" style="2" customWidth="1"/>
    <col min="15635" max="15635" width="4" style="2" customWidth="1"/>
    <col min="15636" max="15636" width="9.140625" style="2" customWidth="1"/>
    <col min="15637" max="15637" width="8.5703125" style="2" customWidth="1"/>
    <col min="15638" max="15639" width="7.140625" style="2" customWidth="1"/>
    <col min="15640" max="15640" width="7.5703125" style="2" customWidth="1"/>
    <col min="15641" max="15641" width="6.5703125" style="2" customWidth="1"/>
    <col min="15642" max="15642" width="6.85546875" style="2" customWidth="1"/>
    <col min="15643" max="15643" width="7.28515625" style="2" customWidth="1"/>
    <col min="15644" max="15645" width="7.140625" style="2" customWidth="1"/>
    <col min="15646" max="15872" width="9.140625" style="2"/>
    <col min="15873" max="15873" width="4" style="2" customWidth="1"/>
    <col min="15874" max="15874" width="21.140625" style="2" customWidth="1"/>
    <col min="15875" max="15875" width="8.42578125" style="2" customWidth="1"/>
    <col min="15876" max="15876" width="8.85546875" style="2" customWidth="1"/>
    <col min="15877" max="15877" width="7.42578125" style="2" customWidth="1"/>
    <col min="15878" max="15878" width="7.28515625" style="2" customWidth="1"/>
    <col min="15879" max="15879" width="7.140625" style="2" customWidth="1"/>
    <col min="15880" max="15880" width="8.5703125" style="2" customWidth="1"/>
    <col min="15881" max="15881" width="7.85546875" style="2" customWidth="1"/>
    <col min="15882" max="15882" width="8.140625" style="2" customWidth="1"/>
    <col min="15883" max="15883" width="7.42578125" style="2" customWidth="1"/>
    <col min="15884" max="15884" width="7.28515625" style="2" customWidth="1"/>
    <col min="15885" max="15886" width="6.5703125" style="2" customWidth="1"/>
    <col min="15887" max="15887" width="6.85546875" style="2" customWidth="1"/>
    <col min="15888" max="15888" width="5.85546875" style="2" customWidth="1"/>
    <col min="15889" max="15889" width="4.28515625" style="2" customWidth="1"/>
    <col min="15890" max="15890" width="4.5703125" style="2" customWidth="1"/>
    <col min="15891" max="15891" width="4" style="2" customWidth="1"/>
    <col min="15892" max="15892" width="9.140625" style="2" customWidth="1"/>
    <col min="15893" max="15893" width="8.5703125" style="2" customWidth="1"/>
    <col min="15894" max="15895" width="7.140625" style="2" customWidth="1"/>
    <col min="15896" max="15896" width="7.5703125" style="2" customWidth="1"/>
    <col min="15897" max="15897" width="6.5703125" style="2" customWidth="1"/>
    <col min="15898" max="15898" width="6.85546875" style="2" customWidth="1"/>
    <col min="15899" max="15899" width="7.28515625" style="2" customWidth="1"/>
    <col min="15900" max="15901" width="7.140625" style="2" customWidth="1"/>
    <col min="15902" max="16128" width="9.140625" style="2"/>
    <col min="16129" max="16129" width="4" style="2" customWidth="1"/>
    <col min="16130" max="16130" width="21.140625" style="2" customWidth="1"/>
    <col min="16131" max="16131" width="8.42578125" style="2" customWidth="1"/>
    <col min="16132" max="16132" width="8.85546875" style="2" customWidth="1"/>
    <col min="16133" max="16133" width="7.42578125" style="2" customWidth="1"/>
    <col min="16134" max="16134" width="7.28515625" style="2" customWidth="1"/>
    <col min="16135" max="16135" width="7.140625" style="2" customWidth="1"/>
    <col min="16136" max="16136" width="8.5703125" style="2" customWidth="1"/>
    <col min="16137" max="16137" width="7.85546875" style="2" customWidth="1"/>
    <col min="16138" max="16138" width="8.140625" style="2" customWidth="1"/>
    <col min="16139" max="16139" width="7.42578125" style="2" customWidth="1"/>
    <col min="16140" max="16140" width="7.28515625" style="2" customWidth="1"/>
    <col min="16141" max="16142" width="6.5703125" style="2" customWidth="1"/>
    <col min="16143" max="16143" width="6.85546875" style="2" customWidth="1"/>
    <col min="16144" max="16144" width="5.85546875" style="2" customWidth="1"/>
    <col min="16145" max="16145" width="4.28515625" style="2" customWidth="1"/>
    <col min="16146" max="16146" width="4.5703125" style="2" customWidth="1"/>
    <col min="16147" max="16147" width="4" style="2" customWidth="1"/>
    <col min="16148" max="16148" width="9.140625" style="2" customWidth="1"/>
    <col min="16149" max="16149" width="8.5703125" style="2" customWidth="1"/>
    <col min="16150" max="16151" width="7.140625" style="2" customWidth="1"/>
    <col min="16152" max="16152" width="7.5703125" style="2" customWidth="1"/>
    <col min="16153" max="16153" width="6.5703125" style="2" customWidth="1"/>
    <col min="16154" max="16154" width="6.85546875" style="2" customWidth="1"/>
    <col min="16155" max="16155" width="7.28515625" style="2" customWidth="1"/>
    <col min="16156" max="16157" width="7.140625" style="2" customWidth="1"/>
    <col min="16158" max="16384" width="9.140625" style="2"/>
  </cols>
  <sheetData>
    <row r="2" spans="1:32" ht="15.75" x14ac:dyDescent="0.25">
      <c r="A2" s="1" t="s">
        <v>0</v>
      </c>
    </row>
    <row r="4" spans="1:32" x14ac:dyDescent="0.2">
      <c r="A4" s="30" t="s">
        <v>1</v>
      </c>
      <c r="B4" s="30" t="s">
        <v>2</v>
      </c>
      <c r="C4" s="22" t="s">
        <v>3</v>
      </c>
      <c r="D4" s="28" t="s">
        <v>4</v>
      </c>
      <c r="E4" s="27" t="s">
        <v>5</v>
      </c>
      <c r="F4" s="27"/>
      <c r="G4" s="27"/>
      <c r="H4" s="28" t="s">
        <v>6</v>
      </c>
      <c r="I4" s="27" t="s">
        <v>5</v>
      </c>
      <c r="J4" s="27"/>
      <c r="K4" s="27"/>
      <c r="L4" s="22" t="s">
        <v>7</v>
      </c>
      <c r="M4" s="22" t="s">
        <v>8</v>
      </c>
      <c r="N4" s="22" t="s">
        <v>9</v>
      </c>
      <c r="O4" s="28" t="s">
        <v>10</v>
      </c>
      <c r="P4" s="26" t="s">
        <v>11</v>
      </c>
      <c r="Q4" s="19" t="s">
        <v>5</v>
      </c>
      <c r="R4" s="20"/>
      <c r="S4" s="21"/>
      <c r="T4" s="22" t="s">
        <v>12</v>
      </c>
      <c r="U4" s="22" t="s">
        <v>13</v>
      </c>
      <c r="V4" s="24" t="s">
        <v>14</v>
      </c>
      <c r="W4" s="25"/>
      <c r="X4" s="26" t="s">
        <v>15</v>
      </c>
      <c r="Y4" s="26"/>
      <c r="Z4" s="26"/>
      <c r="AA4" s="26"/>
      <c r="AB4" s="26"/>
      <c r="AC4" s="19" t="s">
        <v>16</v>
      </c>
      <c r="AD4" s="20"/>
      <c r="AE4" s="20"/>
      <c r="AF4" s="21"/>
    </row>
    <row r="5" spans="1:32" ht="63.75" x14ac:dyDescent="0.2">
      <c r="A5" s="31"/>
      <c r="B5" s="31"/>
      <c r="C5" s="23"/>
      <c r="D5" s="29"/>
      <c r="E5" s="3" t="s">
        <v>17</v>
      </c>
      <c r="F5" s="3" t="s">
        <v>18</v>
      </c>
      <c r="G5" s="3" t="s">
        <v>19</v>
      </c>
      <c r="H5" s="29"/>
      <c r="I5" s="3" t="s">
        <v>17</v>
      </c>
      <c r="J5" s="3" t="s">
        <v>18</v>
      </c>
      <c r="K5" s="3" t="s">
        <v>19</v>
      </c>
      <c r="L5" s="23"/>
      <c r="M5" s="23"/>
      <c r="N5" s="23"/>
      <c r="O5" s="29"/>
      <c r="P5" s="26"/>
      <c r="Q5" s="3" t="s">
        <v>17</v>
      </c>
      <c r="R5" s="3" t="s">
        <v>18</v>
      </c>
      <c r="S5" s="3" t="s">
        <v>19</v>
      </c>
      <c r="T5" s="23"/>
      <c r="U5" s="23"/>
      <c r="V5" s="3" t="s">
        <v>20</v>
      </c>
      <c r="W5" s="3" t="s">
        <v>21</v>
      </c>
      <c r="X5" s="3" t="s">
        <v>20</v>
      </c>
      <c r="Y5" s="3" t="s">
        <v>22</v>
      </c>
      <c r="Z5" s="3" t="s">
        <v>23</v>
      </c>
      <c r="AA5" s="3" t="s">
        <v>24</v>
      </c>
      <c r="AB5" s="3" t="s">
        <v>25</v>
      </c>
      <c r="AC5" s="3" t="s">
        <v>20</v>
      </c>
      <c r="AD5" s="3" t="s">
        <v>17</v>
      </c>
      <c r="AE5" s="3" t="s">
        <v>18</v>
      </c>
      <c r="AF5" s="3" t="s">
        <v>19</v>
      </c>
    </row>
    <row r="6" spans="1:32" s="9" customFormat="1" ht="38.25" x14ac:dyDescent="0.25">
      <c r="A6" s="4">
        <v>1</v>
      </c>
      <c r="B6" s="5" t="s">
        <v>26</v>
      </c>
      <c r="C6" s="6">
        <f>'[1]Анализ себ. стоим.Т6'!DD34</f>
        <v>17861.791000000001</v>
      </c>
      <c r="D6" s="6">
        <f>'[1]Анализ себ. стоим.Т6'!DD38</f>
        <v>17909.082000000002</v>
      </c>
      <c r="E6" s="7">
        <f>'[1]Анализ себ. стоим.Т6'!DD39</f>
        <v>9083.4369999999999</v>
      </c>
      <c r="F6" s="7">
        <f>'[1]Анализ себ. стоим.Т6'!DD40</f>
        <v>3179.4580000000001</v>
      </c>
      <c r="G6" s="7">
        <f>'[1]Анализ себ. стоим.Т6'!DD41</f>
        <v>5646.1870000000008</v>
      </c>
      <c r="H6" s="7">
        <f>'[1]Анализ себ. стоим.Т6'!DD42</f>
        <v>9141.5130000000008</v>
      </c>
      <c r="I6" s="7">
        <f>'[1]Анализ себ. стоим.Т6'!DD43</f>
        <v>3911.15</v>
      </c>
      <c r="J6" s="7">
        <f>'[1]Анализ себ. стоим.Т6'!DD44</f>
        <v>1520.6570000000002</v>
      </c>
      <c r="K6" s="7">
        <f>'[1]Анализ себ. стоим.Т6'!DD45</f>
        <v>3709.7060000000001</v>
      </c>
      <c r="L6" s="8">
        <f>D6-C6</f>
        <v>47.291000000001077</v>
      </c>
      <c r="M6" s="4">
        <f>'[1]Анализ себ. стоим.Т6'!DD58</f>
        <v>0</v>
      </c>
      <c r="N6" s="4">
        <f>'[1]Анализ себ. стоим.Т6'!DD57</f>
        <v>0</v>
      </c>
      <c r="O6" s="7">
        <f>L6+M6-N6</f>
        <v>47.291000000001077</v>
      </c>
      <c r="P6" s="6">
        <f t="shared" ref="P6:S19" si="0">H6/D6*100</f>
        <v>51.044006610724104</v>
      </c>
      <c r="Q6" s="6">
        <f>I6/E6*100</f>
        <v>43.058040695388762</v>
      </c>
      <c r="R6" s="6">
        <f>J6/F6*100</f>
        <v>47.827554256102772</v>
      </c>
      <c r="S6" s="6">
        <f>K6/G6*100</f>
        <v>65.702853979154412</v>
      </c>
      <c r="T6" s="6">
        <f>'[1]Зар.плата Т 10'!S424</f>
        <v>15045.456989247312</v>
      </c>
      <c r="U6" s="6">
        <f>'[1]Зар.плата Т 10'!Q424</f>
        <v>31</v>
      </c>
      <c r="V6" s="4">
        <f>[1]ДебитТ8!C19</f>
        <v>4620.6310000000003</v>
      </c>
      <c r="W6" s="4">
        <f>[1]ДебитТ8!D19</f>
        <v>4620.6310000000003</v>
      </c>
      <c r="X6" s="4">
        <f>[1]КредитТ9!C18</f>
        <v>229</v>
      </c>
      <c r="Y6" s="4">
        <f>[1]КредитТ9!I18</f>
        <v>229</v>
      </c>
      <c r="Z6" s="4">
        <f>[1]КредитТ9!L18</f>
        <v>0</v>
      </c>
      <c r="AA6" s="4">
        <f>[1]КредитТ9!F18</f>
        <v>0</v>
      </c>
      <c r="AB6" s="4">
        <f>[1]КредитТ9!G18</f>
        <v>0</v>
      </c>
      <c r="AC6" s="6">
        <f>D6/12</f>
        <v>1492.4235000000001</v>
      </c>
      <c r="AD6" s="6">
        <f>E6/12</f>
        <v>756.95308333333332</v>
      </c>
      <c r="AE6" s="6">
        <f>F6/12</f>
        <v>264.95483333333334</v>
      </c>
      <c r="AF6" s="6">
        <f>G6/12</f>
        <v>470.51558333333338</v>
      </c>
    </row>
    <row r="7" spans="1:32" x14ac:dyDescent="0.2">
      <c r="A7" s="4">
        <v>2</v>
      </c>
      <c r="B7" s="10" t="s">
        <v>27</v>
      </c>
      <c r="C7" s="11">
        <f>'[1]Анализ себ. стоим.Т6'!DG34</f>
        <v>10108.400000000001</v>
      </c>
      <c r="D7" s="11">
        <f>'[1]Анализ себ. стоим.Т6'!DG38</f>
        <v>12885.8</v>
      </c>
      <c r="E7" s="11">
        <f>'[1]Анализ себ. стоим.Т6'!DG39</f>
        <v>5653</v>
      </c>
      <c r="F7" s="11">
        <f>'[1]Анализ себ. стоим.Т6'!DG40</f>
        <v>4535.5</v>
      </c>
      <c r="G7" s="11">
        <f>'[1]Анализ себ. стоим.Т6'!DG41</f>
        <v>2697.2999999999997</v>
      </c>
      <c r="H7" s="11">
        <f>'[1]Анализ себ. стоим.Т6'!DG42</f>
        <v>11320.1</v>
      </c>
      <c r="I7" s="11">
        <f>'[1]Анализ себ. стоим.Т6'!DG43</f>
        <v>4370.1000000000004</v>
      </c>
      <c r="J7" s="11">
        <f>'[1]Анализ себ. стоим.Т6'!DG44</f>
        <v>4800</v>
      </c>
      <c r="K7" s="11">
        <f>'[1]Анализ себ. стоим.Т6'!DG45</f>
        <v>2150</v>
      </c>
      <c r="L7" s="12">
        <f>D7-C7</f>
        <v>2777.3999999999978</v>
      </c>
      <c r="M7" s="11">
        <f>'[1]Анализ себ. стоим.Т6'!DG58</f>
        <v>0</v>
      </c>
      <c r="N7" s="13">
        <f>'[1]Анализ себ. стоим.Т6'!DG57</f>
        <v>0</v>
      </c>
      <c r="O7" s="11">
        <f>L7+M7-N7</f>
        <v>2777.3999999999978</v>
      </c>
      <c r="P7" s="14">
        <f t="shared" si="0"/>
        <v>87.849415635816172</v>
      </c>
      <c r="Q7" s="14">
        <f t="shared" si="0"/>
        <v>77.305855298071819</v>
      </c>
      <c r="R7" s="14">
        <f t="shared" si="0"/>
        <v>105.83177157975967</v>
      </c>
      <c r="S7" s="14">
        <f t="shared" si="0"/>
        <v>79.709338968598232</v>
      </c>
      <c r="T7" s="14">
        <f>'[1]Зар.плата Т 10'!S91</f>
        <v>12282.291666666668</v>
      </c>
      <c r="U7" s="14">
        <f>'[1]Зар.плата Т 10'!Q91</f>
        <v>24</v>
      </c>
      <c r="V7" s="15">
        <f>[1]ДебитТ8!C9</f>
        <v>7704.3</v>
      </c>
      <c r="W7" s="15">
        <f>[1]ДебитТ8!D9</f>
        <v>7704.3</v>
      </c>
      <c r="X7" s="13">
        <f>[1]КредитТ9!C13</f>
        <v>5179.5</v>
      </c>
      <c r="Y7" s="13">
        <f>[1]КредитТ9!I13</f>
        <v>4978</v>
      </c>
      <c r="Z7" s="13">
        <f>[1]КредитТ9!L13</f>
        <v>0</v>
      </c>
      <c r="AA7" s="13">
        <f>[1]КредитТ9!F13</f>
        <v>0</v>
      </c>
      <c r="AB7" s="13">
        <f>[1]КредитТ9!G13</f>
        <v>60.5</v>
      </c>
      <c r="AC7" s="6">
        <f t="shared" ref="AC7:AF19" si="1">D7/12</f>
        <v>1073.8166666666666</v>
      </c>
      <c r="AD7" s="6">
        <f t="shared" si="1"/>
        <v>471.08333333333331</v>
      </c>
      <c r="AE7" s="6">
        <f t="shared" si="1"/>
        <v>377.95833333333331</v>
      </c>
      <c r="AF7" s="6">
        <f t="shared" si="1"/>
        <v>224.77499999999998</v>
      </c>
    </row>
    <row r="8" spans="1:32" x14ac:dyDescent="0.2">
      <c r="A8" s="4">
        <v>3</v>
      </c>
      <c r="B8" s="10" t="s">
        <v>28</v>
      </c>
      <c r="C8" s="13">
        <f>'[1]Анализ себ. стоим.Т6'!DJ34</f>
        <v>26496</v>
      </c>
      <c r="D8" s="13">
        <f>'[1]Анализ себ. стоим.Т6'!DJ38</f>
        <v>26456</v>
      </c>
      <c r="E8" s="13">
        <f>'[1]Анализ себ. стоим.Т6'!DJ39</f>
        <v>19292</v>
      </c>
      <c r="F8" s="13">
        <f>'[1]Анализ себ. стоим.Т6'!DJ40</f>
        <v>6296</v>
      </c>
      <c r="G8" s="11">
        <f>'[1]Анализ себ. стоим.Т6'!DJ41</f>
        <v>868</v>
      </c>
      <c r="H8" s="13">
        <f>'[1]Анализ себ. стоим.Т6'!DJ42</f>
        <v>25505</v>
      </c>
      <c r="I8" s="13">
        <f>'[1]Анализ себ. стоим.Т6'!DJ43</f>
        <v>18761</v>
      </c>
      <c r="J8" s="13">
        <f>'[1]Анализ себ. стоим.Т6'!DJ44</f>
        <v>5927</v>
      </c>
      <c r="K8" s="13">
        <f>'[1]Анализ себ. стоим.Т6'!DJ45</f>
        <v>817</v>
      </c>
      <c r="L8" s="16">
        <f t="shared" ref="L8:L17" si="2">D8-C8</f>
        <v>-40</v>
      </c>
      <c r="M8" s="13">
        <f>'[1]Анализ себ. стоим.Т6'!DJ58</f>
        <v>1792</v>
      </c>
      <c r="N8" s="13">
        <f>'[1]Анализ себ. стоим.Т6'!DJ57</f>
        <v>2226</v>
      </c>
      <c r="O8" s="13">
        <f t="shared" ref="O8:O16" si="3">L8+M8-N8</f>
        <v>-474</v>
      </c>
      <c r="P8" s="14">
        <f t="shared" si="0"/>
        <v>96.405352283035981</v>
      </c>
      <c r="Q8" s="14">
        <f t="shared" si="0"/>
        <v>97.247563756997721</v>
      </c>
      <c r="R8" s="14">
        <f t="shared" si="0"/>
        <v>94.139135959339256</v>
      </c>
      <c r="S8" s="14">
        <f t="shared" si="0"/>
        <v>94.124423963133637</v>
      </c>
      <c r="T8" s="14">
        <f>'[1]Зар.плата Т 10'!S250</f>
        <v>12856.908499999998</v>
      </c>
      <c r="U8" s="14">
        <f>'[1]Зар.плата Т 10'!Q250</f>
        <v>45</v>
      </c>
      <c r="V8" s="15">
        <f>[1]ДебитТ8!C16</f>
        <v>7234</v>
      </c>
      <c r="W8" s="15">
        <f>[1]ДебитТ8!D16</f>
        <v>6348</v>
      </c>
      <c r="X8" s="13">
        <f>[1]КредитТ9!C16</f>
        <v>1925</v>
      </c>
      <c r="Y8" s="13">
        <f>[1]КредитТ9!I16</f>
        <v>100</v>
      </c>
      <c r="Z8" s="13">
        <f>[1]КредитТ9!L16</f>
        <v>0</v>
      </c>
      <c r="AA8" s="13">
        <f>[1]КредитТ9!F16</f>
        <v>0</v>
      </c>
      <c r="AB8" s="13">
        <f>[1]КредитТ9!G16</f>
        <v>108</v>
      </c>
      <c r="AC8" s="6">
        <f t="shared" si="1"/>
        <v>2204.6666666666665</v>
      </c>
      <c r="AD8" s="6">
        <f t="shared" si="1"/>
        <v>1607.6666666666667</v>
      </c>
      <c r="AE8" s="6">
        <f t="shared" si="1"/>
        <v>524.66666666666663</v>
      </c>
      <c r="AF8" s="6">
        <f t="shared" si="1"/>
        <v>72.333333333333329</v>
      </c>
    </row>
    <row r="9" spans="1:32" x14ac:dyDescent="0.2">
      <c r="A9" s="4">
        <v>4</v>
      </c>
      <c r="B9" s="10" t="s">
        <v>29</v>
      </c>
      <c r="C9" s="11">
        <f>'[1]Анализ себ. стоим.Т6'!DM34</f>
        <v>2168</v>
      </c>
      <c r="D9" s="13">
        <f>'[1]Анализ себ. стоим.Т6'!DM38</f>
        <v>2172</v>
      </c>
      <c r="E9" s="13">
        <f>'[1]Анализ себ. стоим.Т6'!DM39</f>
        <v>2172</v>
      </c>
      <c r="F9" s="13"/>
      <c r="G9" s="13"/>
      <c r="H9" s="13">
        <f>'[1]Анализ себ. стоим.Т6'!DM42</f>
        <v>2170</v>
      </c>
      <c r="I9" s="13">
        <f>'[1]Анализ себ. стоим.Т6'!DM43</f>
        <v>2170</v>
      </c>
      <c r="J9" s="13"/>
      <c r="K9" s="13"/>
      <c r="L9" s="16">
        <f t="shared" si="2"/>
        <v>4</v>
      </c>
      <c r="M9" s="13">
        <f>'[1]Анализ себ. стоим.Т6'!DM58</f>
        <v>0</v>
      </c>
      <c r="N9" s="13">
        <f>'[1]Анализ себ. стоим.Т6'!DM57</f>
        <v>0</v>
      </c>
      <c r="O9" s="11">
        <f t="shared" si="3"/>
        <v>4</v>
      </c>
      <c r="P9" s="14">
        <f t="shared" si="0"/>
        <v>99.907918968692442</v>
      </c>
      <c r="Q9" s="14">
        <f t="shared" si="0"/>
        <v>99.907918968692442</v>
      </c>
      <c r="R9" s="14" t="s">
        <v>30</v>
      </c>
      <c r="S9" s="14" t="s">
        <v>30</v>
      </c>
      <c r="T9" s="14">
        <f>'[1]Зар.плата Т 10'!S457</f>
        <v>12064.102564102564</v>
      </c>
      <c r="U9" s="14">
        <f>'[1]Зар.плата Т 10'!Q457</f>
        <v>6.5</v>
      </c>
      <c r="V9" s="15">
        <f>[1]ДебитТ8!C18</f>
        <v>1327</v>
      </c>
      <c r="W9" s="15">
        <f>[1]ДебитТ8!D18</f>
        <v>1327</v>
      </c>
      <c r="X9" s="13">
        <f>[1]КредитТ9!C17</f>
        <v>0</v>
      </c>
      <c r="Y9" s="13">
        <f>[1]КредитТ9!I17</f>
        <v>0</v>
      </c>
      <c r="Z9" s="13">
        <f>[1]КредитТ9!L17</f>
        <v>0</v>
      </c>
      <c r="AA9" s="13">
        <f>[1]КредитТ9!F17</f>
        <v>0</v>
      </c>
      <c r="AB9" s="13">
        <f>[1]КредитТ9!G17</f>
        <v>0</v>
      </c>
      <c r="AC9" s="6">
        <f t="shared" si="1"/>
        <v>181</v>
      </c>
      <c r="AD9" s="6">
        <f t="shared" si="1"/>
        <v>181</v>
      </c>
      <c r="AE9" s="6">
        <f t="shared" si="1"/>
        <v>0</v>
      </c>
      <c r="AF9" s="6">
        <f t="shared" si="1"/>
        <v>0</v>
      </c>
    </row>
    <row r="10" spans="1:32" x14ac:dyDescent="0.2">
      <c r="A10" s="4">
        <v>5</v>
      </c>
      <c r="B10" s="10" t="s">
        <v>31</v>
      </c>
      <c r="C10" s="13">
        <f>'[1]Анализ себ. стоим.Т6'!DP34</f>
        <v>337</v>
      </c>
      <c r="D10" s="13">
        <f>'[1]Анализ себ. стоим.Т6'!DP38</f>
        <v>139</v>
      </c>
      <c r="E10" s="13">
        <f>'[1]Анализ себ. стоим.Т6'!DP39</f>
        <v>0</v>
      </c>
      <c r="F10" s="13">
        <f>'[1]Анализ себ. стоим.Т6'!DP40</f>
        <v>69</v>
      </c>
      <c r="G10" s="13">
        <f>'[1]Анализ себ. стоим.Т6'!DP41</f>
        <v>70</v>
      </c>
      <c r="H10" s="13">
        <f>'[1]Анализ себ. стоим.Т6'!DP42</f>
        <v>315</v>
      </c>
      <c r="I10" s="13">
        <f>'[1]Анализ себ. стоим.Т6'!DP43</f>
        <v>0</v>
      </c>
      <c r="J10" s="13">
        <f>'[1]Анализ себ. стоим.Т6'!DP44</f>
        <v>69</v>
      </c>
      <c r="K10" s="13">
        <f>'[1]Анализ себ. стоим.Т6'!DP45</f>
        <v>246</v>
      </c>
      <c r="L10" s="16">
        <f t="shared" si="2"/>
        <v>-198</v>
      </c>
      <c r="M10" s="13">
        <f>'[1]Анализ себ. стоим.Т6'!DP58</f>
        <v>0</v>
      </c>
      <c r="N10" s="13">
        <f>'[1]Анализ себ. стоим.Т6'!DP57</f>
        <v>0</v>
      </c>
      <c r="O10" s="13">
        <f t="shared" si="3"/>
        <v>-198</v>
      </c>
      <c r="P10" s="14">
        <f t="shared" si="0"/>
        <v>226.61870503597123</v>
      </c>
      <c r="Q10" s="14">
        <v>0</v>
      </c>
      <c r="R10" s="14">
        <f t="shared" si="0"/>
        <v>100</v>
      </c>
      <c r="S10" s="14">
        <f t="shared" si="0"/>
        <v>351.42857142857144</v>
      </c>
      <c r="T10" s="14">
        <f>'[1]Зар.плата Т 10'!S12</f>
        <v>9875</v>
      </c>
      <c r="U10" s="14">
        <f>'[1]Зар.плата Т 10'!Q12</f>
        <v>2</v>
      </c>
      <c r="V10" s="15">
        <f>[1]ДебитТ8!C12</f>
        <v>417</v>
      </c>
      <c r="W10" s="15">
        <f>[1]ДебитТ8!D12</f>
        <v>417</v>
      </c>
      <c r="X10" s="13">
        <f>[1]КредитТ9!C10</f>
        <v>0</v>
      </c>
      <c r="Y10" s="13">
        <f>[1]КредитТ9!I10</f>
        <v>0</v>
      </c>
      <c r="Z10" s="13">
        <f>[1]КредитТ9!L10</f>
        <v>0</v>
      </c>
      <c r="AA10" s="13">
        <f>[1]КредитТ9!F10</f>
        <v>0</v>
      </c>
      <c r="AB10" s="13">
        <f>[1]КредитТ9!G10</f>
        <v>0</v>
      </c>
      <c r="AC10" s="6">
        <f t="shared" si="1"/>
        <v>11.583333333333334</v>
      </c>
      <c r="AD10" s="6">
        <f t="shared" si="1"/>
        <v>0</v>
      </c>
      <c r="AE10" s="6">
        <f t="shared" si="1"/>
        <v>5.75</v>
      </c>
      <c r="AF10" s="6">
        <f t="shared" si="1"/>
        <v>5.833333333333333</v>
      </c>
    </row>
    <row r="11" spans="1:32" x14ac:dyDescent="0.2">
      <c r="A11" s="4">
        <v>6</v>
      </c>
      <c r="B11" s="10" t="s">
        <v>32</v>
      </c>
      <c r="C11" s="11">
        <f>'[1]Анализ себ. стоим.Т6'!DS34</f>
        <v>605.56000000000006</v>
      </c>
      <c r="D11" s="11">
        <f>'[1]Анализ себ. стоим.Т6'!DS38</f>
        <v>609.79999999999995</v>
      </c>
      <c r="E11" s="11">
        <f>'[1]Анализ себ. стоим.Т6'!DS39</f>
        <v>609.79999999999995</v>
      </c>
      <c r="F11" s="13">
        <v>0</v>
      </c>
      <c r="G11" s="13">
        <v>0</v>
      </c>
      <c r="H11" s="11">
        <f>'[1]Анализ себ. стоим.Т6'!DS43</f>
        <v>478.06299999999999</v>
      </c>
      <c r="I11" s="11">
        <f>'[1]Анализ себ. стоим.Т6'!DS43</f>
        <v>478.06299999999999</v>
      </c>
      <c r="J11" s="13">
        <v>0</v>
      </c>
      <c r="K11" s="13">
        <v>0</v>
      </c>
      <c r="L11" s="12">
        <f t="shared" si="2"/>
        <v>4.2399999999998954</v>
      </c>
      <c r="M11" s="13">
        <f>'[1]Анализ себ. стоим.Т6'!DS58</f>
        <v>0</v>
      </c>
      <c r="N11" s="13">
        <f>'[1]Анализ себ. стоим.Т6'!DS57</f>
        <v>0</v>
      </c>
      <c r="O11" s="11">
        <f>L11+M11-N11</f>
        <v>4.2399999999998954</v>
      </c>
      <c r="P11" s="14">
        <f t="shared" si="0"/>
        <v>78.396687438504429</v>
      </c>
      <c r="Q11" s="14">
        <f>I11/E11*100</f>
        <v>78.396687438504429</v>
      </c>
      <c r="R11" s="14" t="s">
        <v>30</v>
      </c>
      <c r="S11" s="14" t="s">
        <v>30</v>
      </c>
      <c r="T11" s="14">
        <f>'[1]Зар.плата Т 10'!S532</f>
        <v>11035.416666666668</v>
      </c>
      <c r="U11" s="14">
        <f>'[1]Зар.плата Т 10'!Q532</f>
        <v>4</v>
      </c>
      <c r="V11" s="15">
        <f>[1]ДебитТ8!C20</f>
        <v>760.5</v>
      </c>
      <c r="W11" s="15">
        <f>[1]ДебитТ8!D20</f>
        <v>760.5</v>
      </c>
      <c r="X11" s="13">
        <f>[1]КредитТ9!C19</f>
        <v>169.1</v>
      </c>
      <c r="Y11" s="13">
        <f>[1]КредитТ9!I19</f>
        <v>0</v>
      </c>
      <c r="Z11" s="13">
        <f>[1]КредитТ9!L19</f>
        <v>0</v>
      </c>
      <c r="AA11" s="13">
        <f>[1]КредитТ9!F19</f>
        <v>38.1</v>
      </c>
      <c r="AB11" s="13">
        <f>[1]КредитТ9!G19</f>
        <v>48.5</v>
      </c>
      <c r="AC11" s="6">
        <f t="shared" si="1"/>
        <v>50.816666666666663</v>
      </c>
      <c r="AD11" s="6">
        <f t="shared" si="1"/>
        <v>50.816666666666663</v>
      </c>
      <c r="AE11" s="6">
        <f t="shared" si="1"/>
        <v>0</v>
      </c>
      <c r="AF11" s="6">
        <f t="shared" si="1"/>
        <v>0</v>
      </c>
    </row>
    <row r="12" spans="1:32" x14ac:dyDescent="0.2">
      <c r="A12" s="4">
        <v>7</v>
      </c>
      <c r="B12" s="10" t="s">
        <v>33</v>
      </c>
      <c r="C12" s="13">
        <f>'[1]Анализ себ. стоим.Т6'!DY34</f>
        <v>25388</v>
      </c>
      <c r="D12" s="13">
        <f>'[1]Анализ себ. стоим.Т6'!DY38</f>
        <v>16763</v>
      </c>
      <c r="E12" s="13">
        <f>'[1]Анализ себ. стоим.Т6'!DY39</f>
        <v>11862</v>
      </c>
      <c r="F12" s="13">
        <f>'[1]Анализ себ. стоим.Т6'!DY40</f>
        <v>3146</v>
      </c>
      <c r="G12" s="13">
        <f>'[1]Анализ себ. стоим.Т6'!DY41</f>
        <v>1755</v>
      </c>
      <c r="H12" s="13">
        <f>'[1]Анализ себ. стоим.Т6'!DY42</f>
        <v>15220</v>
      </c>
      <c r="I12" s="13">
        <f>'[1]Анализ себ. стоим.Т6'!DY43</f>
        <v>9381</v>
      </c>
      <c r="J12" s="13">
        <f>'[1]Анализ себ. стоим.Т6'!DY44</f>
        <v>3968</v>
      </c>
      <c r="K12" s="13">
        <f>'[1]Анализ себ. стоим.Т6'!DY45</f>
        <v>1871</v>
      </c>
      <c r="L12" s="16">
        <f t="shared" si="2"/>
        <v>-8625</v>
      </c>
      <c r="M12" s="13">
        <f>'[1]Анализ себ. стоим.Т6'!DY58</f>
        <v>0</v>
      </c>
      <c r="N12" s="13">
        <f>'[1]Анализ себ. стоим.Т6'!DY57</f>
        <v>0</v>
      </c>
      <c r="O12" s="13">
        <f t="shared" si="3"/>
        <v>-8625</v>
      </c>
      <c r="P12" s="14">
        <f t="shared" si="0"/>
        <v>90.795203722484047</v>
      </c>
      <c r="Q12" s="14">
        <f t="shared" si="0"/>
        <v>79.084471421345469</v>
      </c>
      <c r="R12" s="14">
        <f t="shared" si="0"/>
        <v>126.12841703750794</v>
      </c>
      <c r="S12" s="14">
        <f t="shared" si="0"/>
        <v>106.60968660968662</v>
      </c>
      <c r="T12" s="14">
        <f>'[1]Зар.плата Т 10'!S188</f>
        <v>13111.515151515154</v>
      </c>
      <c r="U12" s="14">
        <f>'[1]Зар.плата Т 10'!Q188</f>
        <v>55</v>
      </c>
      <c r="V12" s="15">
        <f>[1]ДебитТ8!C10</f>
        <v>6793</v>
      </c>
      <c r="W12" s="15">
        <f>[1]ДебитТ8!D10</f>
        <v>6793</v>
      </c>
      <c r="X12" s="13">
        <f>[1]КредитТ9!C8</f>
        <v>13761</v>
      </c>
      <c r="Y12" s="13">
        <f>[1]КредитТ9!I8</f>
        <v>6381</v>
      </c>
      <c r="Z12" s="13">
        <f>[1]КредитТ9!L8</f>
        <v>2340</v>
      </c>
      <c r="AA12" s="13">
        <f>[1]КредитТ9!F8</f>
        <v>533</v>
      </c>
      <c r="AB12" s="13">
        <f>[1]КредитТ9!G8</f>
        <v>3508</v>
      </c>
      <c r="AC12" s="6">
        <f t="shared" si="1"/>
        <v>1396.9166666666667</v>
      </c>
      <c r="AD12" s="6">
        <f t="shared" si="1"/>
        <v>988.5</v>
      </c>
      <c r="AE12" s="6">
        <f t="shared" si="1"/>
        <v>262.16666666666669</v>
      </c>
      <c r="AF12" s="6">
        <f t="shared" si="1"/>
        <v>146.25</v>
      </c>
    </row>
    <row r="13" spans="1:32" x14ac:dyDescent="0.2">
      <c r="A13" s="4">
        <v>8</v>
      </c>
      <c r="B13" s="10" t="s">
        <v>34</v>
      </c>
      <c r="C13" s="13">
        <f>'[1]Анализ себ. стоим.Т6'!EB34</f>
        <v>28860</v>
      </c>
      <c r="D13" s="13">
        <f>'[1]Анализ себ. стоим.Т6'!EB38</f>
        <v>28911</v>
      </c>
      <c r="E13" s="13">
        <f>'[1]Анализ себ. стоим.Т6'!EB39</f>
        <v>0</v>
      </c>
      <c r="F13" s="13">
        <f>'[1]Анализ себ. стоим.Т6'!EB40</f>
        <v>28911</v>
      </c>
      <c r="G13" s="13">
        <f>'[1]Анализ себ. стоим.Т6'!EB41</f>
        <v>0</v>
      </c>
      <c r="H13" s="13">
        <f>'[1]Анализ себ. стоим.Т6'!EB42</f>
        <v>25876</v>
      </c>
      <c r="I13" s="13">
        <f>'[1]Анализ себ. стоим.Т6'!EB43</f>
        <v>0</v>
      </c>
      <c r="J13" s="13">
        <f>'[1]Анализ себ. стоим.Т6'!EB44</f>
        <v>25876</v>
      </c>
      <c r="K13" s="13">
        <f>'[1]Анализ себ. стоим.Т6'!EB45</f>
        <v>0</v>
      </c>
      <c r="L13" s="16">
        <f t="shared" si="2"/>
        <v>51</v>
      </c>
      <c r="M13" s="13">
        <f>'[1]Анализ себ. стоим.Т6'!EB58</f>
        <v>0</v>
      </c>
      <c r="N13" s="13">
        <f>'[1]Анализ себ. стоим.Т6'!EB57</f>
        <v>0</v>
      </c>
      <c r="O13" s="13">
        <f t="shared" si="3"/>
        <v>51</v>
      </c>
      <c r="P13" s="14">
        <f t="shared" si="0"/>
        <v>89.502265573657084</v>
      </c>
      <c r="Q13" s="14" t="s">
        <v>30</v>
      </c>
      <c r="R13" s="14">
        <f t="shared" si="0"/>
        <v>89.502265573657084</v>
      </c>
      <c r="S13" s="14" t="s">
        <v>30</v>
      </c>
      <c r="T13" s="14">
        <f>'[1]Зар.плата Т 10'!S364</f>
        <v>12757.834757834757</v>
      </c>
      <c r="U13" s="14">
        <f>'[1]Зар.плата Т 10'!Q364</f>
        <v>78</v>
      </c>
      <c r="V13" s="15">
        <f>[1]ДебитТ8!C17</f>
        <v>5786</v>
      </c>
      <c r="W13" s="15">
        <f>[1]ДебитТ8!D17</f>
        <v>5786</v>
      </c>
      <c r="X13" s="13">
        <f>[1]КредитТ9!C15</f>
        <v>9115</v>
      </c>
      <c r="Y13" s="13">
        <f>[1]КредитТ9!I15</f>
        <v>2665</v>
      </c>
      <c r="Z13" s="13">
        <f>[1]КредитТ9!L15</f>
        <v>587</v>
      </c>
      <c r="AA13" s="13">
        <f>[1]КредитТ9!F15</f>
        <v>955</v>
      </c>
      <c r="AB13" s="13">
        <f>[1]КредитТ9!G15</f>
        <v>2490</v>
      </c>
      <c r="AC13" s="6">
        <f t="shared" si="1"/>
        <v>2409.25</v>
      </c>
      <c r="AD13" s="6">
        <f t="shared" si="1"/>
        <v>0</v>
      </c>
      <c r="AE13" s="6">
        <f t="shared" si="1"/>
        <v>2409.25</v>
      </c>
      <c r="AF13" s="6">
        <f t="shared" si="1"/>
        <v>0</v>
      </c>
    </row>
    <row r="14" spans="1:32" x14ac:dyDescent="0.2">
      <c r="A14" s="4">
        <v>9</v>
      </c>
      <c r="B14" s="10" t="s">
        <v>35</v>
      </c>
      <c r="C14" s="11">
        <f>'[1]Анализ себ. стоим.Т6'!EE34</f>
        <v>31229.200000000001</v>
      </c>
      <c r="D14" s="11">
        <f>'[1]Анализ себ. стоим.Т6'!EE38</f>
        <v>31613.61</v>
      </c>
      <c r="E14" s="11">
        <f>'[1]Анализ себ. стоим.Т6'!EE39</f>
        <v>13443.43</v>
      </c>
      <c r="F14" s="11">
        <f>'[1]Анализ себ. стоим.Т6'!EE40</f>
        <v>17776.240000000002</v>
      </c>
      <c r="G14" s="11">
        <f>'[1]Анализ себ. стоим.Т6'!EE41</f>
        <v>393.94</v>
      </c>
      <c r="H14" s="11">
        <f>'[1]Анализ себ. стоим.Т6'!EE42</f>
        <v>28767.91</v>
      </c>
      <c r="I14" s="11">
        <f>'[1]Анализ себ. стоим.Т6'!EE43</f>
        <v>12398.43</v>
      </c>
      <c r="J14" s="11">
        <f>'[1]Анализ себ. стоим.Т6'!EE44</f>
        <v>15976.24</v>
      </c>
      <c r="K14" s="11">
        <f>'[1]Анализ себ. стоим.Т6'!EE45</f>
        <v>393.24</v>
      </c>
      <c r="L14" s="12">
        <f t="shared" si="2"/>
        <v>384.40999999999985</v>
      </c>
      <c r="M14" s="11">
        <f>'[1]Анализ себ. стоим.Т6'!EE58</f>
        <v>293</v>
      </c>
      <c r="N14" s="11">
        <f>'[1]Анализ себ. стоим.Т6'!EE57</f>
        <v>293</v>
      </c>
      <c r="O14" s="11">
        <f>L14+M14-N14</f>
        <v>384.40999999999985</v>
      </c>
      <c r="P14" s="14">
        <f t="shared" si="0"/>
        <v>90.998497166252122</v>
      </c>
      <c r="Q14" s="14">
        <f t="shared" si="0"/>
        <v>92.226686195412924</v>
      </c>
      <c r="R14" s="14">
        <f t="shared" si="0"/>
        <v>89.874124111735654</v>
      </c>
      <c r="S14" s="14" t="s">
        <v>30</v>
      </c>
      <c r="T14" s="14">
        <f>'[1]Зар.плата Т 10'!S489</f>
        <v>12381.475128644941</v>
      </c>
      <c r="U14" s="14">
        <f>'[1]Зар.плата Т 10'!Q489</f>
        <v>53</v>
      </c>
      <c r="V14" s="15">
        <f>[1]ДебитТ8!C15</f>
        <v>3295</v>
      </c>
      <c r="W14" s="15">
        <f>[1]ДебитТ8!D15</f>
        <v>2845</v>
      </c>
      <c r="X14" s="13">
        <f>[1]КредитТ9!C14</f>
        <v>2850.8</v>
      </c>
      <c r="Y14" s="13">
        <f>[1]КредитТ9!I14</f>
        <v>0</v>
      </c>
      <c r="Z14" s="13">
        <f>[1]КредитТ9!L14</f>
        <v>1090</v>
      </c>
      <c r="AA14" s="13">
        <f>[1]КредитТ9!F14</f>
        <v>316.89999999999998</v>
      </c>
      <c r="AB14" s="13">
        <f>[1]КредитТ9!G14</f>
        <v>483.9</v>
      </c>
      <c r="AC14" s="6">
        <f t="shared" si="1"/>
        <v>2634.4675000000002</v>
      </c>
      <c r="AD14" s="6">
        <f t="shared" si="1"/>
        <v>1120.2858333333334</v>
      </c>
      <c r="AE14" s="6">
        <f t="shared" si="1"/>
        <v>1481.3533333333335</v>
      </c>
      <c r="AF14" s="6">
        <f t="shared" si="1"/>
        <v>32.828333333333333</v>
      </c>
    </row>
    <row r="15" spans="1:32" x14ac:dyDescent="0.2">
      <c r="A15" s="4">
        <v>10</v>
      </c>
      <c r="B15" s="10" t="s">
        <v>36</v>
      </c>
      <c r="C15" s="13">
        <f>'[1]Анализ себ. стоим.Т6'!AM34</f>
        <v>244</v>
      </c>
      <c r="D15" s="13">
        <f>'[1]Анализ себ. стоим.Т6'!AM38</f>
        <v>244</v>
      </c>
      <c r="E15" s="13">
        <f>'[1]Анализ себ. стоим.Т6'!AM39</f>
        <v>244</v>
      </c>
      <c r="F15" s="13"/>
      <c r="G15" s="13"/>
      <c r="H15" s="13">
        <f>'[1]Анализ себ. стоим.Т6'!AM42</f>
        <v>244</v>
      </c>
      <c r="I15" s="13">
        <f>'[1]Анализ себ. стоим.Т6'!AM43</f>
        <v>244</v>
      </c>
      <c r="J15" s="13"/>
      <c r="K15" s="13"/>
      <c r="L15" s="16">
        <f t="shared" si="2"/>
        <v>0</v>
      </c>
      <c r="M15" s="13">
        <f>'[2]Анализ себ. стоим.Т7'!AM58</f>
        <v>0</v>
      </c>
      <c r="N15" s="13">
        <f>'[2]Анализ себ. стоим.Т7'!AM57</f>
        <v>0</v>
      </c>
      <c r="O15" s="13">
        <f t="shared" si="3"/>
        <v>0</v>
      </c>
      <c r="P15" s="14">
        <f>H15/D15*100</f>
        <v>100</v>
      </c>
      <c r="Q15" s="14">
        <f t="shared" si="0"/>
        <v>100</v>
      </c>
      <c r="R15" s="14" t="s">
        <v>30</v>
      </c>
      <c r="S15" s="14" t="s">
        <v>30</v>
      </c>
      <c r="T15" s="14">
        <f>'[1]Зар.плата Т 10'!S298</f>
        <v>9916.6666666666661</v>
      </c>
      <c r="U15" s="14">
        <f>'[1]Зар.плата Т 10'!Q298</f>
        <v>1</v>
      </c>
      <c r="V15" s="15"/>
      <c r="W15" s="15"/>
      <c r="X15" s="13">
        <f>[1]КредитТ9!C20</f>
        <v>0</v>
      </c>
      <c r="Y15" s="13">
        <f>[1]КредитТ9!I20</f>
        <v>0</v>
      </c>
      <c r="Z15" s="13">
        <f>[1]КредитТ9!L20</f>
        <v>0</v>
      </c>
      <c r="AA15" s="13">
        <f>[1]КредитТ9!F20</f>
        <v>0</v>
      </c>
      <c r="AB15" s="13">
        <f>[1]КредитТ9!G20</f>
        <v>0</v>
      </c>
      <c r="AC15" s="6">
        <f t="shared" si="1"/>
        <v>20.333333333333332</v>
      </c>
      <c r="AD15" s="6">
        <f t="shared" si="1"/>
        <v>20.333333333333332</v>
      </c>
      <c r="AE15" s="6">
        <f t="shared" si="1"/>
        <v>0</v>
      </c>
      <c r="AF15" s="6">
        <f t="shared" si="1"/>
        <v>0</v>
      </c>
    </row>
    <row r="16" spans="1:32" x14ac:dyDescent="0.2">
      <c r="A16" s="4">
        <v>11</v>
      </c>
      <c r="B16" s="10" t="s">
        <v>37</v>
      </c>
      <c r="C16" s="13">
        <f>'[1]Анализ себ. стоим.Т6'!AP34</f>
        <v>4763.5</v>
      </c>
      <c r="D16" s="13">
        <f>'[1]Анализ себ. стоим.Т6'!AP38</f>
        <v>5350</v>
      </c>
      <c r="E16" s="13">
        <f>'[1]Анализ себ. стоим.Т6'!AP39</f>
        <v>5350</v>
      </c>
      <c r="F16" s="13"/>
      <c r="G16" s="13"/>
      <c r="H16" s="13">
        <f>'[1]Анализ себ. стоим.Т6'!AP42</f>
        <v>4824</v>
      </c>
      <c r="I16" s="13">
        <f>'[1]Анализ себ. стоим.Т6'!AP43</f>
        <v>4824</v>
      </c>
      <c r="J16" s="13"/>
      <c r="K16" s="13"/>
      <c r="L16" s="16">
        <f t="shared" si="2"/>
        <v>586.5</v>
      </c>
      <c r="M16" s="13">
        <f>'[1]Анализ себ. стоим.Т6'!AP58</f>
        <v>0</v>
      </c>
      <c r="N16" s="13">
        <f>'[1]Анализ себ. стоим.Т6'!AP57</f>
        <v>0</v>
      </c>
      <c r="O16" s="13">
        <f t="shared" si="3"/>
        <v>586.5</v>
      </c>
      <c r="P16" s="14">
        <f>H16/D16*100</f>
        <v>90.168224299065429</v>
      </c>
      <c r="Q16" s="14">
        <f t="shared" si="0"/>
        <v>90.168224299065429</v>
      </c>
      <c r="R16" s="14" t="s">
        <v>30</v>
      </c>
      <c r="S16" s="14" t="s">
        <v>30</v>
      </c>
      <c r="T16" s="14">
        <f>'[1]Зар.плата Т 10'!S43</f>
        <v>9500</v>
      </c>
      <c r="U16" s="14">
        <f>'[1]Зар.плата Т 10'!Q43</f>
        <v>21</v>
      </c>
      <c r="V16" s="15">
        <f>[1]ДебитТ8!C13</f>
        <v>901</v>
      </c>
      <c r="W16" s="15">
        <f>[1]ДебитТ8!D13</f>
        <v>901</v>
      </c>
      <c r="X16" s="13">
        <f>[1]КредитТ9!C11</f>
        <v>10</v>
      </c>
      <c r="Y16" s="13">
        <f>[1]КредитТ9!I11</f>
        <v>0</v>
      </c>
      <c r="Z16" s="13">
        <f>[1]КредитТ9!L11</f>
        <v>0</v>
      </c>
      <c r="AA16" s="13">
        <f>[1]КредитТ9!F11</f>
        <v>0</v>
      </c>
      <c r="AB16" s="13">
        <f>[1]КредитТ9!G11</f>
        <v>0</v>
      </c>
      <c r="AC16" s="6">
        <f t="shared" si="1"/>
        <v>445.83333333333331</v>
      </c>
      <c r="AD16" s="6">
        <f t="shared" si="1"/>
        <v>445.83333333333331</v>
      </c>
      <c r="AE16" s="6">
        <f t="shared" si="1"/>
        <v>0</v>
      </c>
      <c r="AF16" s="6">
        <f t="shared" si="1"/>
        <v>0</v>
      </c>
    </row>
    <row r="17" spans="1:32" x14ac:dyDescent="0.2">
      <c r="A17" s="4">
        <v>12</v>
      </c>
      <c r="B17" s="10" t="s">
        <v>38</v>
      </c>
      <c r="C17" s="13">
        <f>'[1]Анализ себ. стоим.Т6'!CF34</f>
        <v>6146.1</v>
      </c>
      <c r="D17" s="13">
        <f>'[1]Анализ себ. стоим.Т6'!CF38</f>
        <v>5828</v>
      </c>
      <c r="E17" s="13">
        <f>'[1]Анализ себ. стоим.Т6'!CF39</f>
        <v>2312</v>
      </c>
      <c r="F17" s="13">
        <f>'[1]Анализ себ. стоим.Т6'!CF40</f>
        <v>1953</v>
      </c>
      <c r="G17" s="13">
        <f>'[1]Анализ себ. стоим.Т6'!CF41</f>
        <v>1563</v>
      </c>
      <c r="H17" s="13">
        <f>'[1]Анализ себ. стоим.Т6'!CF42</f>
        <v>7226.1</v>
      </c>
      <c r="I17" s="13">
        <f>'[1]Анализ себ. стоим.Т6'!CF43</f>
        <v>2011</v>
      </c>
      <c r="J17" s="13">
        <f>'[1]Анализ себ. стоим.Т6'!CF44</f>
        <v>3462</v>
      </c>
      <c r="K17" s="13">
        <f>'[1]Анализ себ. стоим.Т6'!CF45</f>
        <v>1753.1</v>
      </c>
      <c r="L17" s="16">
        <f t="shared" si="2"/>
        <v>-318.10000000000036</v>
      </c>
      <c r="M17" s="13">
        <f>'[1]Анализ себ. стоим.Т6'!CF58</f>
        <v>0</v>
      </c>
      <c r="N17" s="13">
        <f>'[1]Анализ себ. стоим.Т6'!CF57</f>
        <v>0</v>
      </c>
      <c r="O17" s="13">
        <f>L17+M17-N17</f>
        <v>-318.10000000000036</v>
      </c>
      <c r="P17" s="14">
        <f>H17/D17*100</f>
        <v>123.98936170212767</v>
      </c>
      <c r="Q17" s="14">
        <f t="shared" si="0"/>
        <v>86.98096885813149</v>
      </c>
      <c r="R17" s="14">
        <f t="shared" si="0"/>
        <v>177.26574500768049</v>
      </c>
      <c r="S17" s="14">
        <f t="shared" si="0"/>
        <v>112.16250799744081</v>
      </c>
      <c r="T17" s="14">
        <f>'[1]Зар.плата Т 10'!S121</f>
        <v>18053.333333333336</v>
      </c>
      <c r="U17" s="14">
        <f>'[1]Зар.плата Т 10'!Q121</f>
        <v>5</v>
      </c>
      <c r="V17" s="15">
        <f>[1]ДебитТ8!C14</f>
        <v>207.29999999999998</v>
      </c>
      <c r="W17" s="15">
        <f>[1]ДебитТ8!D14</f>
        <v>203.6</v>
      </c>
      <c r="X17" s="13">
        <f>[1]КредитТ9!C12</f>
        <v>1893.6999999999998</v>
      </c>
      <c r="Y17" s="13">
        <f>[1]КредитТ9!I12</f>
        <v>0</v>
      </c>
      <c r="Z17" s="13">
        <f>[1]КредитТ9!L12</f>
        <v>0</v>
      </c>
      <c r="AA17" s="13">
        <f>[1]КредитТ9!F12</f>
        <v>279.2</v>
      </c>
      <c r="AB17" s="13">
        <f>[1]КредитТ9!G12</f>
        <v>136.30000000000001</v>
      </c>
      <c r="AC17" s="6">
        <f t="shared" si="1"/>
        <v>485.66666666666669</v>
      </c>
      <c r="AD17" s="6">
        <f t="shared" si="1"/>
        <v>192.66666666666666</v>
      </c>
      <c r="AE17" s="6">
        <f t="shared" si="1"/>
        <v>162.75</v>
      </c>
      <c r="AF17" s="6">
        <f t="shared" si="1"/>
        <v>130.25</v>
      </c>
    </row>
    <row r="18" spans="1:32" ht="12.75" customHeight="1" x14ac:dyDescent="0.2">
      <c r="A18" s="4">
        <v>13</v>
      </c>
      <c r="B18" s="10" t="s">
        <v>39</v>
      </c>
      <c r="C18" s="13">
        <f>'[1]Анализ себ. стоим.Т6'!DV34</f>
        <v>9458</v>
      </c>
      <c r="D18" s="13">
        <f>'[1]Анализ себ. стоим.Т6'!DV38</f>
        <v>9668</v>
      </c>
      <c r="E18" s="13">
        <f>'[1]Анализ себ. стоим.Т6'!DV39</f>
        <v>5683</v>
      </c>
      <c r="F18" s="13">
        <f>'[1]Анализ себ. стоим.Т6'!DV40</f>
        <v>3053</v>
      </c>
      <c r="G18" s="13">
        <f>'[1]Анализ себ. стоим.Т6'!DV41</f>
        <v>932</v>
      </c>
      <c r="H18" s="13">
        <f>'[1]Анализ себ. стоим.Т6'!DV42</f>
        <v>5736</v>
      </c>
      <c r="I18" s="13">
        <f>'[1]Анализ себ. стоим.Т6'!DV43</f>
        <v>3585</v>
      </c>
      <c r="J18" s="13">
        <f>'[1]Анализ себ. стоим.Т6'!DV44</f>
        <v>1591</v>
      </c>
      <c r="K18" s="13">
        <f>'[1]Анализ себ. стоим.Т6'!DV45</f>
        <v>560</v>
      </c>
      <c r="L18" s="16">
        <f>D18-C18</f>
        <v>210</v>
      </c>
      <c r="M18" s="13">
        <f>'[1]Анализ себ. стоим.Т6'!DV58</f>
        <v>0</v>
      </c>
      <c r="N18" s="13">
        <f>'[1]Анализ себ. стоим.Т6'!DV57</f>
        <v>0</v>
      </c>
      <c r="O18" s="13">
        <f>L18+M18-N18</f>
        <v>210</v>
      </c>
      <c r="P18" s="14">
        <f>H18/D18*100</f>
        <v>59.329747621017795</v>
      </c>
      <c r="Q18" s="14">
        <f>I18/E18*100</f>
        <v>63.082878761217664</v>
      </c>
      <c r="R18" s="14">
        <f>J18/F18*100</f>
        <v>52.112676056338024</v>
      </c>
      <c r="S18" s="14">
        <f>K18/G18*100</f>
        <v>60.085836909871247</v>
      </c>
      <c r="T18" s="14">
        <f>'[1]Зар.плата Т 10'!S587</f>
        <v>12742.483660130718</v>
      </c>
      <c r="U18" s="14">
        <f>'[1]Зар.плата Т 10'!Q587</f>
        <v>51</v>
      </c>
      <c r="V18" s="15">
        <f>[1]ДебитТ8!C11</f>
        <v>5674</v>
      </c>
      <c r="W18" s="15">
        <f>[1]ДебитТ8!D11</f>
        <v>5674</v>
      </c>
      <c r="X18" s="13">
        <f>[1]КредитТ9!C9</f>
        <v>7611</v>
      </c>
      <c r="Y18" s="13">
        <f>[1]КредитТ9!I9</f>
        <v>940</v>
      </c>
      <c r="Z18" s="13">
        <f>[1]КредитТ9!L9</f>
        <v>0</v>
      </c>
      <c r="AA18" s="13">
        <f>[1]КредитТ9!F9</f>
        <v>870</v>
      </c>
      <c r="AB18" s="13">
        <f>[1]КредитТ9!G9</f>
        <v>968</v>
      </c>
      <c r="AC18" s="6">
        <f t="shared" si="1"/>
        <v>805.66666666666663</v>
      </c>
      <c r="AD18" s="6">
        <f t="shared" si="1"/>
        <v>473.58333333333331</v>
      </c>
      <c r="AE18" s="6">
        <f t="shared" si="1"/>
        <v>254.41666666666666</v>
      </c>
      <c r="AF18" s="6">
        <f t="shared" si="1"/>
        <v>77.666666666666671</v>
      </c>
    </row>
    <row r="19" spans="1:32" x14ac:dyDescent="0.2">
      <c r="A19" s="17"/>
      <c r="B19" s="17" t="s">
        <v>40</v>
      </c>
      <c r="C19" s="12">
        <f>SUM(C6:C18)</f>
        <v>163665.55100000001</v>
      </c>
      <c r="D19" s="12">
        <f t="shared" ref="D19:O19" si="4">SUM(D6:D18)</f>
        <v>158549.29200000002</v>
      </c>
      <c r="E19" s="12">
        <f t="shared" si="4"/>
        <v>75704.667000000001</v>
      </c>
      <c r="F19" s="12">
        <f t="shared" si="4"/>
        <v>68919.198000000004</v>
      </c>
      <c r="G19" s="12">
        <f t="shared" si="4"/>
        <v>13925.427000000001</v>
      </c>
      <c r="H19" s="12">
        <f t="shared" si="4"/>
        <v>136823.68600000002</v>
      </c>
      <c r="I19" s="12">
        <f t="shared" si="4"/>
        <v>62133.742999999995</v>
      </c>
      <c r="J19" s="12">
        <f t="shared" si="4"/>
        <v>63189.896999999997</v>
      </c>
      <c r="K19" s="12">
        <f t="shared" si="4"/>
        <v>11500.046</v>
      </c>
      <c r="L19" s="12">
        <f t="shared" si="4"/>
        <v>-5116.2590000000018</v>
      </c>
      <c r="M19" s="12">
        <f t="shared" si="4"/>
        <v>2085</v>
      </c>
      <c r="N19" s="12">
        <f t="shared" si="4"/>
        <v>2519</v>
      </c>
      <c r="O19" s="12">
        <f t="shared" si="4"/>
        <v>-5550.2590000000018</v>
      </c>
      <c r="P19" s="18">
        <f>H19/D19*100</f>
        <v>86.297254484113367</v>
      </c>
      <c r="Q19" s="18">
        <f t="shared" si="0"/>
        <v>82.073860783246019</v>
      </c>
      <c r="R19" s="18">
        <f t="shared" si="0"/>
        <v>91.686930251277715</v>
      </c>
      <c r="S19" s="18">
        <f t="shared" si="0"/>
        <v>82.583076267607453</v>
      </c>
      <c r="T19" s="18">
        <f>(T6+T7+T8+T9+T10+T11+T12+T13+T14+T15+T16+T17+T18)/13</f>
        <v>12432.498852677598</v>
      </c>
      <c r="U19" s="18">
        <f>SUM(U6:U18)</f>
        <v>376.5</v>
      </c>
      <c r="V19" s="17">
        <f t="shared" ref="V19:AB19" si="5">SUM(V6:V18)</f>
        <v>44719.731</v>
      </c>
      <c r="W19" s="17">
        <f t="shared" si="5"/>
        <v>43380.030999999995</v>
      </c>
      <c r="X19" s="16">
        <f t="shared" si="5"/>
        <v>42744.1</v>
      </c>
      <c r="Y19" s="16">
        <f t="shared" si="5"/>
        <v>15293</v>
      </c>
      <c r="Z19" s="16">
        <f t="shared" si="5"/>
        <v>4017</v>
      </c>
      <c r="AA19" s="16">
        <f t="shared" si="5"/>
        <v>2992.2</v>
      </c>
      <c r="AB19" s="16">
        <f t="shared" si="5"/>
        <v>7803.2</v>
      </c>
      <c r="AC19" s="6">
        <f t="shared" si="1"/>
        <v>13212.441000000001</v>
      </c>
      <c r="AD19" s="6">
        <f t="shared" si="1"/>
        <v>6308.7222499999998</v>
      </c>
      <c r="AE19" s="6">
        <f t="shared" si="1"/>
        <v>5743.2665000000006</v>
      </c>
      <c r="AF19" s="6">
        <f t="shared" si="1"/>
        <v>1160.45225</v>
      </c>
    </row>
    <row r="22" spans="1:32" x14ac:dyDescent="0.2">
      <c r="A22" s="2" t="s">
        <v>41</v>
      </c>
    </row>
  </sheetData>
  <mergeCells count="18">
    <mergeCell ref="H4:H5"/>
    <mergeCell ref="A4:A5"/>
    <mergeCell ref="B4:B5"/>
    <mergeCell ref="C4:C5"/>
    <mergeCell ref="D4:D5"/>
    <mergeCell ref="E4:G4"/>
    <mergeCell ref="AC4:AF4"/>
    <mergeCell ref="I4:K4"/>
    <mergeCell ref="L4:L5"/>
    <mergeCell ref="M4:M5"/>
    <mergeCell ref="N4:N5"/>
    <mergeCell ref="O4:O5"/>
    <mergeCell ref="P4:P5"/>
    <mergeCell ref="Q4:S4"/>
    <mergeCell ref="T4:T5"/>
    <mergeCell ref="U4:U5"/>
    <mergeCell ref="V4:W4"/>
    <mergeCell ref="X4:AB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2014-02-26T02:54:24Z</dcterms:modified>
</cp:coreProperties>
</file>