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5120" windowHeight="7350" activeTab="0"/>
  </bookViews>
  <sheets>
    <sheet name="12 мес 2015" sheetId="1" r:id="rId1"/>
  </sheets>
  <definedNames>
    <definedName name="_xlnm.Print_Titles" localSheetId="0">'12 мес 2015'!$3:$3</definedName>
    <definedName name="_xlnm.Print_Area" localSheetId="0">'12 мес 2015'!$A$1:$H$169</definedName>
  </definedNames>
  <calcPr fullCalcOnLoad="1"/>
</workbook>
</file>

<file path=xl/sharedStrings.xml><?xml version="1.0" encoding="utf-8"?>
<sst xmlns="http://schemas.openxmlformats.org/spreadsheetml/2006/main" count="336" uniqueCount="148">
  <si>
    <t>№ п.п.</t>
  </si>
  <si>
    <t xml:space="preserve">Наименование показателя </t>
  </si>
  <si>
    <t>РАЗДЕЛ I РАЗВИТИЕ ЭКОНОМИЧЕСКОГО ПОТЕНЦИАЛА</t>
  </si>
  <si>
    <t>Промышленность</t>
  </si>
  <si>
    <t>Агропромышленный комплекс</t>
  </si>
  <si>
    <t>Туризм</t>
  </si>
  <si>
    <t>Торговля и потребительский рынок</t>
  </si>
  <si>
    <t xml:space="preserve">Малое предпринимательство </t>
  </si>
  <si>
    <t>Имущественные и земельные отношения</t>
  </si>
  <si>
    <t>Количество земельных участков, ед.</t>
  </si>
  <si>
    <t>РАЗДЕЛ II РАЗВИТИЕ СОЦИАЛЬНОЙ СФЕРЫ</t>
  </si>
  <si>
    <t>Молодежная политика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</si>
  <si>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</si>
  <si>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Культура</t>
  </si>
  <si>
    <t>Обеспеченность библиотеками, % от нормативной потребности</t>
  </si>
  <si>
    <t>Образование</t>
  </si>
  <si>
    <t>Здравоохранение</t>
  </si>
  <si>
    <t>Младенческая смертность, на 1 тыс. родившихся живыми</t>
  </si>
  <si>
    <t>Материнская смертность, на 100 тыс. родившихся живыми</t>
  </si>
  <si>
    <t xml:space="preserve">Смертность населения (без показателя смертности от внешних причин), количество умерших на 100 тыс. чел. </t>
  </si>
  <si>
    <t>Средняя продолжительность жизни, лет</t>
  </si>
  <si>
    <t>Среднемесячная  заработная плата, руб.</t>
  </si>
  <si>
    <t>Физическая культура</t>
  </si>
  <si>
    <t>Социальная защита населения</t>
  </si>
  <si>
    <t>Социальная поддержка семьи и детей</t>
  </si>
  <si>
    <t>Доля детей оставшихся без попечения родителей, переданных:</t>
  </si>
  <si>
    <t>Безопасность жизнедеятельности</t>
  </si>
  <si>
    <t>РАЗДЕЛ III РАЗВИТИЕ ИНФРАСТРУКТУРЫ</t>
  </si>
  <si>
    <t>Строительство</t>
  </si>
  <si>
    <t>Жилищно-коммунальное хозяйство</t>
  </si>
  <si>
    <t>Транспорт и транспортная инфраструктура</t>
  </si>
  <si>
    <t xml:space="preserve">Связь, инфраструктура связи и информатизация </t>
  </si>
  <si>
    <t>Электросетевая инфраструктура</t>
  </si>
  <si>
    <t>Численность трудоспособного населения</t>
  </si>
  <si>
    <t xml:space="preserve"> тыс. чел</t>
  </si>
  <si>
    <t>Численность занятых в экономике</t>
  </si>
  <si>
    <t>Уровень общей безработицы</t>
  </si>
  <si>
    <t>Уровень регистрируемой безработицы,</t>
  </si>
  <si>
    <t>%</t>
  </si>
  <si>
    <t>Объем инвестиций в основной капитал</t>
  </si>
  <si>
    <t xml:space="preserve"> млн. руб.</t>
  </si>
  <si>
    <t>Объем инвестиций в основной капитал (за исключением бюджетных)</t>
  </si>
  <si>
    <t>Налоговые и неналоговые  доходы консолидированного бюджета МО</t>
  </si>
  <si>
    <t>руб.</t>
  </si>
  <si>
    <t>Расходы консолидированного бюджета на содержание работников органов местного самоуправления в расчете на одного жителя</t>
  </si>
  <si>
    <t>чел.</t>
  </si>
  <si>
    <t>Численность населения, имеющего доходы ниже прожиточного минимума</t>
  </si>
  <si>
    <t>Доля населения с денежными доходами ниже величины прожиточного минимума</t>
  </si>
  <si>
    <t>Среднемесячная номинальная начисленная заработная плата одного работника</t>
  </si>
  <si>
    <t xml:space="preserve">руб. </t>
  </si>
  <si>
    <t>Объем  отгрузки</t>
  </si>
  <si>
    <t>Производительность труда  на  одного занятого</t>
  </si>
  <si>
    <t>Среднемесячная заработная  плата</t>
  </si>
  <si>
    <t>тыс. руб.</t>
  </si>
  <si>
    <t>Промышленность строительных материалов</t>
  </si>
  <si>
    <t>Производство и распределение электроэнергии, газа и воды</t>
  </si>
  <si>
    <t>Производство  транспортных средств и оборудования</t>
  </si>
  <si>
    <t>Металлургическое производство и производство готовых металлических изделий</t>
  </si>
  <si>
    <t>Пищевая и перерабатывающая промышленность</t>
  </si>
  <si>
    <t>Валовая продукция сельского хозяйства</t>
  </si>
  <si>
    <t>Производительность труда на одного занятого</t>
  </si>
  <si>
    <r>
      <t xml:space="preserve">Среднемесячная </t>
    </r>
    <r>
      <rPr>
        <sz val="12"/>
        <color indexed="8"/>
        <rFont val="Times New Roman"/>
        <family val="1"/>
      </rPr>
      <t>заработная плата</t>
    </r>
  </si>
  <si>
    <t>Количество туристских прибытий</t>
  </si>
  <si>
    <t>Объем платных услуг, оказанных туристам</t>
  </si>
  <si>
    <t>Среднемесячная заработная плата</t>
  </si>
  <si>
    <t>Оборот розничной торговли</t>
  </si>
  <si>
    <t>Объем платных услуг</t>
  </si>
  <si>
    <t>Оборот общественного питания</t>
  </si>
  <si>
    <t>Численность занятых</t>
  </si>
  <si>
    <t>млн. руб.</t>
  </si>
  <si>
    <t xml:space="preserve">чел. </t>
  </si>
  <si>
    <t>Объем отгруженных товаров, выполненных работ, услугам силами  субъектов малого и среднего предпринимательства</t>
  </si>
  <si>
    <t xml:space="preserve">млн. руб. </t>
  </si>
  <si>
    <t xml:space="preserve">ед. </t>
  </si>
  <si>
    <t>Количество малых предприятий</t>
  </si>
  <si>
    <t>Доля среднесписочной  численности работников (без внешних совместителей) малых предприятий в  среднесписочной численности работников (без внешних совместителей) всех предприятий и организаций</t>
  </si>
  <si>
    <t>Доходы от  использования муниципального имущества  (аренда, продажа)</t>
  </si>
  <si>
    <t>Рост числа земельных участков, поставленных на кадастровый учет</t>
  </si>
  <si>
    <t>в % по отношению к предыдущему году</t>
  </si>
  <si>
    <t>Доля оформленных прав  муниципальной собственности на объекты недвижимости от общего количества объектов, учтенных в реестре муниципальной собственности</t>
  </si>
  <si>
    <t xml:space="preserve">Доля выделенных земельных участков в счет долей в праве собственности на земельные участки из земель с/х назначения (оформление паев на землю) </t>
  </si>
  <si>
    <t>Количество молодых специалистов, получивших социальную выплату на приобретение жилья</t>
  </si>
  <si>
    <t xml:space="preserve"> чел. 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</si>
  <si>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</si>
  <si>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>Доля молодых людей, принимающих участие в добровольческой деятельности, в общем количестве молодежи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</si>
  <si>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</si>
  <si>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</si>
  <si>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</si>
  <si>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 к общему населению</t>
  </si>
  <si>
    <t>Обеспеченность культурно-досуговыми учреждениями</t>
  </si>
  <si>
    <t xml:space="preserve"> % от нормативной потребности </t>
  </si>
  <si>
    <t>Удельный вес лиц, сдавших единый государственный экзамен, от числа выпускников, участвовавших в едином государственном экзамене</t>
  </si>
  <si>
    <t>Охват детей разными формами предоставления услуг дошкольного образования (от 3 до 7 лет)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</si>
  <si>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</si>
  <si>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лет</t>
  </si>
  <si>
    <t>Удельный вес населения, занимающегося физической культурой и спортом</t>
  </si>
  <si>
    <t>Обеспеченность плоскостными сооружениями</t>
  </si>
  <si>
    <t>Обеспеченность спортивными залами</t>
  </si>
  <si>
    <t>Доля семей, получающих жилищные субсидии на оплату жилого помещения и коммунальных услуг, в общем количестве семей</t>
  </si>
  <si>
    <t>Объем платных социальных услуг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</si>
  <si>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</t>
  </si>
  <si>
    <t xml:space="preserve"> % от числа детей, оставшихся без попечения родителей</t>
  </si>
  <si>
    <t>неродственникам в приемные семьи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</si>
  <si>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</si>
  <si>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</si>
  <si>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</si>
  <si>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</si>
  <si>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>Уровень преступности на 100 тыс.человек населения</t>
  </si>
  <si>
    <t>Объем выполненных работ</t>
  </si>
  <si>
    <t>тыс.кв.м.</t>
  </si>
  <si>
    <t xml:space="preserve">Ввод жилья в эксплуатацию </t>
  </si>
  <si>
    <t xml:space="preserve">кв.м. </t>
  </si>
  <si>
    <t>Общая площадь жилых помещений, приходящаяся в среднем на одного жителя</t>
  </si>
  <si>
    <t xml:space="preserve"> в том числе, введенная в действие за отчетный период</t>
  </si>
  <si>
    <t>Доля населения, обеспеченного питьевой водой отвечающей требованиям безопасности, в общей численности населения муниципального образования</t>
  </si>
  <si>
    <t>Уровень износа коммунальной инфраструктуры</t>
  </si>
  <si>
    <t>Удельный вес ветхого и аварийного жилищного фонда от общего объема жилищного фонда</t>
  </si>
  <si>
    <t>Доля убыточных организаций жилищно-коммунального хозяйства</t>
  </si>
  <si>
    <t xml:space="preserve">км. </t>
  </si>
  <si>
    <t>Строительство автодорог</t>
  </si>
  <si>
    <t>Реконструкция автодорог</t>
  </si>
  <si>
    <t>пог. м.</t>
  </si>
  <si>
    <t>Строительство мостов</t>
  </si>
  <si>
    <t>Грузооборот (без объема перевозок по железной дороге)</t>
  </si>
  <si>
    <t>млн. тонно-км</t>
  </si>
  <si>
    <t>Пассажирооборот (без пассажирооборота по железной дороге)</t>
  </si>
  <si>
    <t>млн. пасс-км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</si>
  <si>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                </t>
  </si>
  <si>
    <t>Оказано услуг связи</t>
  </si>
  <si>
    <t xml:space="preserve">Количество Интернет - пользователей на 1 000 чел. </t>
  </si>
  <si>
    <t>МВт</t>
  </si>
  <si>
    <t>Строительство подстанций</t>
  </si>
  <si>
    <t>Строительство линий электропередачи</t>
  </si>
  <si>
    <t>Ед. изм</t>
  </si>
  <si>
    <t>Выполнение программы, %</t>
  </si>
  <si>
    <t xml:space="preserve">Демография и занятость </t>
  </si>
  <si>
    <t xml:space="preserve">Численность постоянного населения  </t>
  </si>
  <si>
    <t>Обеспеченность плавательными бассейнами</t>
  </si>
  <si>
    <t>Добыча полезных ископаемых</t>
  </si>
  <si>
    <t>Обработка древесины и производство изделий из дерева</t>
  </si>
  <si>
    <t>Приложение к письму Министерства экономики РБ</t>
  </si>
  <si>
    <t>Итоги реализации Программы социально-экономического развития на 2011-2015 гг.                                                                     МО "Кяхтинский район" за 12 месяцев 2015 года</t>
  </si>
  <si>
    <t xml:space="preserve"> 12 мес. 2007 года </t>
  </si>
  <si>
    <t xml:space="preserve">12 мес. 2014 года </t>
  </si>
  <si>
    <t xml:space="preserve"> План 12 мес. 2015 года </t>
  </si>
  <si>
    <t xml:space="preserve"> Факт 12 мес. 2015 года </t>
  </si>
  <si>
    <t>н/д</t>
  </si>
  <si>
    <t>нет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</si>
</sst>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top"/>
    </xf>
    <xf numFmtId="0" fontId="47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/>
    </xf>
    <xf numFmtId="0" fontId="49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/>
    </xf>
    <xf numFmtId="0" fontId="50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top" wrapText="1"/>
    </xf>
    <xf numFmtId="0" fontId="53" fillId="0" borderId="0" xfId="0" applyFont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5" borderId="10" xfId="0" applyFill="1" applyBorder="1" applyAlignment="1">
      <alignment/>
    </xf>
    <xf numFmtId="0" fontId="48" fillId="35" borderId="12" xfId="0" applyFont="1" applyFill="1" applyBorder="1" applyAlignment="1">
      <alignment vertical="top"/>
    </xf>
    <xf numFmtId="0" fontId="48" fillId="35" borderId="13" xfId="0" applyFont="1" applyFill="1" applyBorder="1" applyAlignment="1">
      <alignment vertical="top"/>
    </xf>
    <xf numFmtId="0" fontId="47" fillId="33" borderId="10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7" fillId="33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8" fillId="35" borderId="12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/>
    </xf>
    <xf numFmtId="2" fontId="0" fillId="34" borderId="11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47" fillId="0" borderId="0" xfId="0" applyFont="1" applyAlignment="1">
      <alignment horizontal="center"/>
    </xf>
    <xf numFmtId="0" fontId="53" fillId="34" borderId="11" xfId="0" applyFont="1" applyFill="1" applyBorder="1" applyAlignment="1">
      <alignment horizontal="center" vertical="center"/>
    </xf>
    <xf numFmtId="168" fontId="3" fillId="34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1" fontId="53" fillId="34" borderId="10" xfId="0" applyNumberFormat="1" applyFont="1" applyFill="1" applyBorder="1" applyAlignment="1">
      <alignment horizontal="center" vertical="center"/>
    </xf>
    <xf numFmtId="168" fontId="53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168" fontId="0" fillId="34" borderId="11" xfId="0" applyNumberForma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26" fillId="34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1" fontId="26" fillId="34" borderId="10" xfId="0" applyNumberFormat="1" applyFont="1" applyFill="1" applyBorder="1" applyAlignment="1">
      <alignment horizontal="center" vertical="center"/>
    </xf>
    <xf numFmtId="168" fontId="26" fillId="0" borderId="10" xfId="0" applyNumberFormat="1" applyFont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/>
    </xf>
    <xf numFmtId="2" fontId="26" fillId="34" borderId="10" xfId="0" applyNumberFormat="1" applyFont="1" applyFill="1" applyBorder="1" applyAlignment="1">
      <alignment horizontal="center" vertical="center"/>
    </xf>
    <xf numFmtId="1" fontId="26" fillId="34" borderId="11" xfId="0" applyNumberFormat="1" applyFont="1" applyFill="1" applyBorder="1" applyAlignment="1">
      <alignment horizontal="center" vertical="center"/>
    </xf>
    <xf numFmtId="2" fontId="26" fillId="34" borderId="11" xfId="0" applyNumberFormat="1" applyFont="1" applyFill="1" applyBorder="1" applyAlignment="1">
      <alignment horizontal="center" vertical="center"/>
    </xf>
    <xf numFmtId="0" fontId="56" fillId="0" borderId="15" xfId="0" applyFont="1" applyBorder="1" applyAlignment="1">
      <alignment horizontal="right" vertical="center"/>
    </xf>
    <xf numFmtId="0" fontId="57" fillId="0" borderId="12" xfId="0" applyFont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left" vertical="center"/>
    </xf>
    <xf numFmtId="0" fontId="48" fillId="35" borderId="12" xfId="0" applyFont="1" applyFill="1" applyBorder="1" applyAlignment="1">
      <alignment horizontal="left" vertical="center"/>
    </xf>
    <xf numFmtId="0" fontId="48" fillId="35" borderId="13" xfId="0" applyFont="1" applyFill="1" applyBorder="1" applyAlignment="1">
      <alignment horizontal="left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1" max="1" width="6.8515625" style="25" customWidth="1"/>
    <col min="2" max="2" width="52.140625" style="0" customWidth="1"/>
    <col min="3" max="3" width="12.57421875" style="14" customWidth="1"/>
    <col min="4" max="4" width="11.57421875" style="0" customWidth="1"/>
    <col min="5" max="5" width="12.28125" style="0" customWidth="1"/>
    <col min="6" max="6" width="11.140625" style="0" customWidth="1"/>
    <col min="7" max="7" width="12.140625" style="0" customWidth="1"/>
    <col min="8" max="8" width="15.421875" style="0" customWidth="1"/>
  </cols>
  <sheetData>
    <row r="1" spans="1:8" ht="18.75">
      <c r="A1" s="67" t="s">
        <v>140</v>
      </c>
      <c r="B1" s="67"/>
      <c r="C1" s="67"/>
      <c r="D1" s="67"/>
      <c r="E1" s="67"/>
      <c r="F1" s="67"/>
      <c r="G1" s="67"/>
      <c r="H1" s="67"/>
    </row>
    <row r="2" spans="1:8" ht="56.25" customHeight="1">
      <c r="A2" s="68" t="s">
        <v>141</v>
      </c>
      <c r="B2" s="68"/>
      <c r="C2" s="68"/>
      <c r="D2" s="68"/>
      <c r="E2" s="68"/>
      <c r="F2" s="68"/>
      <c r="G2" s="68"/>
      <c r="H2" s="68"/>
    </row>
    <row r="3" spans="1:8" ht="42.75">
      <c r="A3" s="15" t="s">
        <v>0</v>
      </c>
      <c r="B3" s="15" t="s">
        <v>1</v>
      </c>
      <c r="C3" s="16" t="s">
        <v>133</v>
      </c>
      <c r="D3" s="16" t="s">
        <v>142</v>
      </c>
      <c r="E3" s="16" t="s">
        <v>143</v>
      </c>
      <c r="F3" s="16" t="s">
        <v>144</v>
      </c>
      <c r="G3" s="16" t="s">
        <v>145</v>
      </c>
      <c r="H3" s="16" t="s">
        <v>134</v>
      </c>
    </row>
    <row r="4" spans="1:8" ht="15.75">
      <c r="A4" s="21"/>
      <c r="B4" s="2" t="s">
        <v>135</v>
      </c>
      <c r="C4" s="12"/>
      <c r="D4" s="11"/>
      <c r="E4" s="11"/>
      <c r="F4" s="11"/>
      <c r="G4" s="17"/>
      <c r="H4" s="11"/>
    </row>
    <row r="5" spans="1:8" ht="15.75">
      <c r="A5" s="21">
        <v>1</v>
      </c>
      <c r="B5" s="3" t="s">
        <v>136</v>
      </c>
      <c r="C5" s="12" t="s">
        <v>34</v>
      </c>
      <c r="D5" s="27">
        <v>40.5</v>
      </c>
      <c r="E5" s="28">
        <v>38.1</v>
      </c>
      <c r="F5" s="30">
        <v>38</v>
      </c>
      <c r="G5" s="52">
        <v>37.669</v>
      </c>
      <c r="H5" s="34">
        <f>G5/F5*100</f>
        <v>99.12894736842105</v>
      </c>
    </row>
    <row r="6" spans="1:8" ht="15.75">
      <c r="A6" s="21">
        <f>A5+1</f>
        <v>2</v>
      </c>
      <c r="B6" s="3" t="s">
        <v>33</v>
      </c>
      <c r="C6" s="12" t="s">
        <v>34</v>
      </c>
      <c r="D6" s="27">
        <v>24.9</v>
      </c>
      <c r="E6" s="52">
        <v>22.43</v>
      </c>
      <c r="F6" s="30">
        <v>23</v>
      </c>
      <c r="G6" s="31">
        <v>23.5</v>
      </c>
      <c r="H6" s="34">
        <f>G6/F6*100</f>
        <v>102.17391304347827</v>
      </c>
    </row>
    <row r="7" spans="1:8" ht="15.75">
      <c r="A7" s="21">
        <f>A6+1</f>
        <v>3</v>
      </c>
      <c r="B7" s="3" t="s">
        <v>35</v>
      </c>
      <c r="C7" s="12" t="s">
        <v>34</v>
      </c>
      <c r="D7" s="27">
        <v>18.2</v>
      </c>
      <c r="E7" s="31">
        <v>21.24</v>
      </c>
      <c r="F7" s="56">
        <v>21.8</v>
      </c>
      <c r="G7" s="31">
        <v>22.3</v>
      </c>
      <c r="H7" s="34">
        <f>G7/F7*100</f>
        <v>102.29357798165137</v>
      </c>
    </row>
    <row r="8" spans="1:8" ht="15.75">
      <c r="A8" s="21">
        <f>A7+1</f>
        <v>4</v>
      </c>
      <c r="B8" s="3" t="s">
        <v>36</v>
      </c>
      <c r="C8" s="12" t="s">
        <v>38</v>
      </c>
      <c r="D8" s="27">
        <v>10.5</v>
      </c>
      <c r="E8" s="52">
        <f>1.053/E6*100</f>
        <v>4.694605439144003</v>
      </c>
      <c r="F8" s="56">
        <v>4.5</v>
      </c>
      <c r="G8" s="31">
        <v>4.5</v>
      </c>
      <c r="H8" s="34">
        <f>G8/F8*100</f>
        <v>100</v>
      </c>
    </row>
    <row r="9" spans="1:8" ht="15.75">
      <c r="A9" s="21">
        <f>A8+1</f>
        <v>5</v>
      </c>
      <c r="B9" s="3" t="s">
        <v>37</v>
      </c>
      <c r="C9" s="12" t="s">
        <v>38</v>
      </c>
      <c r="D9" s="27">
        <v>1.6</v>
      </c>
      <c r="E9" s="52">
        <f>0.133/22.4*100</f>
        <v>0.5937500000000001</v>
      </c>
      <c r="F9" s="56">
        <v>0.6</v>
      </c>
      <c r="G9" s="31">
        <v>0.6</v>
      </c>
      <c r="H9" s="34">
        <f>G9/F9*100</f>
        <v>100</v>
      </c>
    </row>
    <row r="10" spans="1:8" ht="22.5" customHeight="1">
      <c r="A10" s="22" t="s">
        <v>2</v>
      </c>
      <c r="B10" s="19"/>
      <c r="C10" s="26"/>
      <c r="D10" s="32"/>
      <c r="E10" s="32"/>
      <c r="F10" s="32"/>
      <c r="G10" s="32"/>
      <c r="H10" s="20"/>
    </row>
    <row r="11" spans="1:8" ht="15.75">
      <c r="A11" s="21">
        <f>A9+1</f>
        <v>6</v>
      </c>
      <c r="B11" s="3" t="s">
        <v>39</v>
      </c>
      <c r="C11" s="12" t="s">
        <v>40</v>
      </c>
      <c r="D11" s="27">
        <v>764.04</v>
      </c>
      <c r="E11" s="28">
        <f>E12+360.31</f>
        <v>1361.84</v>
      </c>
      <c r="F11" s="30">
        <v>1375.3</v>
      </c>
      <c r="G11" s="39">
        <v>1344.038626</v>
      </c>
      <c r="H11" s="29">
        <f>G11/F11*100</f>
        <v>97.72694146731624</v>
      </c>
    </row>
    <row r="12" spans="1:8" ht="31.5">
      <c r="A12" s="21">
        <f aca="true" t="shared" si="0" ref="A12:A17">A11+1</f>
        <v>7</v>
      </c>
      <c r="B12" s="3" t="s">
        <v>41</v>
      </c>
      <c r="C12" s="12" t="s">
        <v>40</v>
      </c>
      <c r="D12" s="27">
        <v>529.3</v>
      </c>
      <c r="E12" s="28">
        <v>1001.53</v>
      </c>
      <c r="F12" s="30">
        <v>1005.7</v>
      </c>
      <c r="G12" s="52">
        <v>643.22109</v>
      </c>
      <c r="H12" s="35">
        <f aca="true" t="shared" si="1" ref="H12:H17">G12/F12*100</f>
        <v>63.95755095953067</v>
      </c>
    </row>
    <row r="13" spans="1:8" ht="31.5">
      <c r="A13" s="21">
        <f t="shared" si="0"/>
        <v>8</v>
      </c>
      <c r="B13" s="13" t="s">
        <v>42</v>
      </c>
      <c r="C13" s="12" t="s">
        <v>40</v>
      </c>
      <c r="D13" s="28">
        <v>112.5</v>
      </c>
      <c r="E13" s="27">
        <v>343.3</v>
      </c>
      <c r="F13" s="58">
        <v>316.4559</v>
      </c>
      <c r="G13" s="52">
        <v>321.1646</v>
      </c>
      <c r="H13" s="29">
        <f t="shared" si="1"/>
        <v>101.48794824176134</v>
      </c>
    </row>
    <row r="14" spans="1:8" ht="47.25">
      <c r="A14" s="21">
        <f t="shared" si="0"/>
        <v>9</v>
      </c>
      <c r="B14" s="13" t="s">
        <v>44</v>
      </c>
      <c r="C14" s="12" t="s">
        <v>43</v>
      </c>
      <c r="D14" s="51">
        <v>1400.2</v>
      </c>
      <c r="E14" s="27">
        <v>1544.6</v>
      </c>
      <c r="F14" s="56">
        <v>1701.59</v>
      </c>
      <c r="G14" s="31">
        <v>1629.96</v>
      </c>
      <c r="H14" s="29">
        <f t="shared" si="1"/>
        <v>95.79040779506226</v>
      </c>
    </row>
    <row r="15" spans="1:8" ht="31.5">
      <c r="A15" s="21">
        <f t="shared" si="0"/>
        <v>10</v>
      </c>
      <c r="B15" s="3" t="s">
        <v>46</v>
      </c>
      <c r="C15" s="12" t="s">
        <v>45</v>
      </c>
      <c r="D15" s="27">
        <v>11.7</v>
      </c>
      <c r="E15" s="27">
        <v>1.77</v>
      </c>
      <c r="F15" s="27">
        <v>1.7</v>
      </c>
      <c r="G15" s="30">
        <v>1.8</v>
      </c>
      <c r="H15" s="29">
        <f t="shared" si="1"/>
        <v>105.88235294117648</v>
      </c>
    </row>
    <row r="16" spans="1:8" ht="31.5">
      <c r="A16" s="21">
        <f t="shared" si="0"/>
        <v>11</v>
      </c>
      <c r="B16" s="3" t="s">
        <v>47</v>
      </c>
      <c r="C16" s="12" t="s">
        <v>38</v>
      </c>
      <c r="D16" s="27">
        <v>29</v>
      </c>
      <c r="E16" s="27">
        <v>4.6</v>
      </c>
      <c r="F16" s="27">
        <v>4.5</v>
      </c>
      <c r="G16" s="30">
        <v>4.8</v>
      </c>
      <c r="H16" s="29">
        <f t="shared" si="1"/>
        <v>106.66666666666667</v>
      </c>
    </row>
    <row r="17" spans="1:8" ht="31.5">
      <c r="A17" s="21">
        <f t="shared" si="0"/>
        <v>12</v>
      </c>
      <c r="B17" s="3" t="s">
        <v>48</v>
      </c>
      <c r="C17" s="12" t="s">
        <v>49</v>
      </c>
      <c r="D17" s="27">
        <v>10798</v>
      </c>
      <c r="E17" s="27">
        <v>24044</v>
      </c>
      <c r="F17" s="30">
        <v>24180</v>
      </c>
      <c r="G17" s="62">
        <v>24992.1</v>
      </c>
      <c r="H17" s="35">
        <f t="shared" si="1"/>
        <v>103.35856079404466</v>
      </c>
    </row>
    <row r="18" spans="1:8" ht="15.75">
      <c r="A18" s="23"/>
      <c r="B18" s="4" t="s">
        <v>3</v>
      </c>
      <c r="C18" s="12"/>
      <c r="D18" s="27"/>
      <c r="E18" s="27"/>
      <c r="F18" s="30"/>
      <c r="G18" s="31"/>
      <c r="H18" s="27"/>
    </row>
    <row r="19" spans="1:8" ht="15.75">
      <c r="A19" s="21">
        <f>A17+1</f>
        <v>13</v>
      </c>
      <c r="B19" s="3" t="s">
        <v>50</v>
      </c>
      <c r="C19" s="12" t="s">
        <v>40</v>
      </c>
      <c r="D19" s="30">
        <v>43.3</v>
      </c>
      <c r="E19" s="30">
        <v>228.2</v>
      </c>
      <c r="F19" s="56">
        <f>F29+F34+F39+F49+F54</f>
        <v>229.6</v>
      </c>
      <c r="G19" s="62">
        <f>G29+G34+G39+G49+G54</f>
        <v>233</v>
      </c>
      <c r="H19" s="34">
        <f>G19/F19*100</f>
        <v>101.4808362369338</v>
      </c>
    </row>
    <row r="20" spans="1:8" ht="15.75">
      <c r="A20" s="21">
        <f>A19+1</f>
        <v>14</v>
      </c>
      <c r="B20" s="3" t="s">
        <v>39</v>
      </c>
      <c r="C20" s="12" t="s">
        <v>40</v>
      </c>
      <c r="D20" s="30">
        <v>0</v>
      </c>
      <c r="E20" s="30">
        <v>16.56</v>
      </c>
      <c r="F20" s="56">
        <f>F30+F35+F40+F50+F55</f>
        <v>16.2</v>
      </c>
      <c r="G20" s="56">
        <f>G30+G35+G40+G50+G55</f>
        <v>21.2</v>
      </c>
      <c r="H20" s="34">
        <f>G20/F20*100</f>
        <v>130.8641975308642</v>
      </c>
    </row>
    <row r="21" spans="1:9" ht="15.75">
      <c r="A21" s="21">
        <f>A20+1</f>
        <v>15</v>
      </c>
      <c r="B21" s="3" t="s">
        <v>51</v>
      </c>
      <c r="C21" s="12" t="s">
        <v>53</v>
      </c>
      <c r="D21" s="30">
        <v>152.5</v>
      </c>
      <c r="E21" s="30">
        <v>733.8</v>
      </c>
      <c r="F21" s="64">
        <f>F19/275*1000</f>
        <v>834.9090909090909</v>
      </c>
      <c r="G21" s="65">
        <f>G19/275*1000</f>
        <v>847.2727272727273</v>
      </c>
      <c r="H21" s="34">
        <f>G21/F21*100</f>
        <v>101.4808362369338</v>
      </c>
      <c r="I21">
        <f>I31+I36+I41+I51+I56</f>
        <v>278</v>
      </c>
    </row>
    <row r="22" spans="1:10" ht="15.75">
      <c r="A22" s="21">
        <f>A21+1</f>
        <v>16</v>
      </c>
      <c r="B22" s="3" t="s">
        <v>52</v>
      </c>
      <c r="C22" s="12" t="s">
        <v>43</v>
      </c>
      <c r="D22" s="30">
        <v>4182</v>
      </c>
      <c r="E22" s="30">
        <v>10550</v>
      </c>
      <c r="F22" s="56">
        <v>10650</v>
      </c>
      <c r="G22" s="66">
        <f>J22/I21</f>
        <v>11046.524820143884</v>
      </c>
      <c r="H22" s="34">
        <f>G22/F22*100</f>
        <v>103.7232377478299</v>
      </c>
      <c r="J22">
        <f>J32+J37+J42+J52+J57</f>
        <v>3070933.9</v>
      </c>
    </row>
    <row r="23" spans="1:8" ht="15.75">
      <c r="A23" s="21"/>
      <c r="B23" s="5" t="s">
        <v>138</v>
      </c>
      <c r="C23" s="12"/>
      <c r="D23" s="27"/>
      <c r="E23" s="27"/>
      <c r="F23" s="30"/>
      <c r="G23" s="31"/>
      <c r="H23" s="11"/>
    </row>
    <row r="24" spans="1:8" ht="15.75">
      <c r="A24" s="21">
        <f>A22+1</f>
        <v>17</v>
      </c>
      <c r="B24" s="3" t="s">
        <v>50</v>
      </c>
      <c r="C24" s="12" t="s">
        <v>40</v>
      </c>
      <c r="D24" s="30" t="s">
        <v>147</v>
      </c>
      <c r="E24" s="30" t="s">
        <v>147</v>
      </c>
      <c r="F24" s="30" t="s">
        <v>147</v>
      </c>
      <c r="G24" s="30" t="s">
        <v>147</v>
      </c>
      <c r="H24" s="40"/>
    </row>
    <row r="25" spans="1:8" ht="15.75">
      <c r="A25" s="21">
        <f>A24+1</f>
        <v>18</v>
      </c>
      <c r="B25" s="3" t="s">
        <v>39</v>
      </c>
      <c r="C25" s="12" t="s">
        <v>40</v>
      </c>
      <c r="D25" s="30" t="s">
        <v>147</v>
      </c>
      <c r="E25" s="30" t="s">
        <v>147</v>
      </c>
      <c r="F25" s="30" t="s">
        <v>147</v>
      </c>
      <c r="G25" s="30" t="s">
        <v>147</v>
      </c>
      <c r="H25" s="40"/>
    </row>
    <row r="26" spans="1:8" ht="15.75">
      <c r="A26" s="21">
        <f>A25+1</f>
        <v>19</v>
      </c>
      <c r="B26" s="3" t="s">
        <v>51</v>
      </c>
      <c r="C26" s="12" t="s">
        <v>53</v>
      </c>
      <c r="D26" s="30" t="s">
        <v>147</v>
      </c>
      <c r="E26" s="30" t="s">
        <v>147</v>
      </c>
      <c r="F26" s="30" t="s">
        <v>147</v>
      </c>
      <c r="G26" s="30" t="s">
        <v>147</v>
      </c>
      <c r="H26" s="40"/>
    </row>
    <row r="27" spans="1:8" ht="15.75">
      <c r="A27" s="21">
        <f>A26+1</f>
        <v>20</v>
      </c>
      <c r="B27" s="3" t="s">
        <v>52</v>
      </c>
      <c r="C27" s="12" t="s">
        <v>43</v>
      </c>
      <c r="D27" s="30" t="s">
        <v>147</v>
      </c>
      <c r="E27" s="30" t="s">
        <v>147</v>
      </c>
      <c r="F27" s="30" t="s">
        <v>147</v>
      </c>
      <c r="G27" s="30" t="s">
        <v>147</v>
      </c>
      <c r="H27" s="40"/>
    </row>
    <row r="28" spans="1:8" ht="15.75">
      <c r="A28" s="21"/>
      <c r="B28" s="6" t="s">
        <v>54</v>
      </c>
      <c r="C28" s="12"/>
      <c r="D28" s="27"/>
      <c r="E28" s="27"/>
      <c r="F28" s="27"/>
      <c r="G28" s="28"/>
      <c r="H28" s="11"/>
    </row>
    <row r="29" spans="1:8" ht="15.75">
      <c r="A29" s="21">
        <f>A27+1</f>
        <v>21</v>
      </c>
      <c r="B29" s="3" t="s">
        <v>50</v>
      </c>
      <c r="C29" s="12" t="s">
        <v>40</v>
      </c>
      <c r="D29" s="30">
        <v>0</v>
      </c>
      <c r="E29" s="30">
        <v>4.96</v>
      </c>
      <c r="F29" s="30">
        <v>5</v>
      </c>
      <c r="G29" s="31">
        <v>4.1</v>
      </c>
      <c r="H29" s="33">
        <f>G29/F29*100</f>
        <v>82</v>
      </c>
    </row>
    <row r="30" spans="1:8" ht="15.75">
      <c r="A30" s="21">
        <f>A29+1</f>
        <v>22</v>
      </c>
      <c r="B30" s="3" t="s">
        <v>39</v>
      </c>
      <c r="C30" s="12" t="s">
        <v>40</v>
      </c>
      <c r="D30" s="30">
        <v>0</v>
      </c>
      <c r="E30" s="30">
        <v>0</v>
      </c>
      <c r="F30" s="56">
        <v>0</v>
      </c>
      <c r="G30" s="31">
        <v>0</v>
      </c>
      <c r="H30" s="33"/>
    </row>
    <row r="31" spans="1:9" ht="15.75">
      <c r="A31" s="21">
        <f>A30+1</f>
        <v>23</v>
      </c>
      <c r="B31" s="3" t="s">
        <v>51</v>
      </c>
      <c r="C31" s="12" t="s">
        <v>53</v>
      </c>
      <c r="D31" s="30">
        <v>0</v>
      </c>
      <c r="E31" s="30">
        <v>354.3</v>
      </c>
      <c r="F31" s="30">
        <v>380</v>
      </c>
      <c r="G31" s="31">
        <v>409.6</v>
      </c>
      <c r="H31" s="34">
        <f>G31/F31*100</f>
        <v>107.78947368421052</v>
      </c>
      <c r="I31">
        <v>10</v>
      </c>
    </row>
    <row r="32" spans="1:10" ht="15.75">
      <c r="A32" s="21">
        <f>A31+1</f>
        <v>24</v>
      </c>
      <c r="B32" s="3" t="s">
        <v>52</v>
      </c>
      <c r="C32" s="12" t="s">
        <v>43</v>
      </c>
      <c r="D32" s="30">
        <v>0</v>
      </c>
      <c r="E32" s="30">
        <v>8900</v>
      </c>
      <c r="F32" s="56">
        <v>11000</v>
      </c>
      <c r="G32" s="31">
        <v>11746</v>
      </c>
      <c r="H32" s="34">
        <f>G32/F32*100</f>
        <v>106.78181818181818</v>
      </c>
      <c r="J32">
        <f>G32*I31</f>
        <v>117460</v>
      </c>
    </row>
    <row r="33" spans="1:8" ht="31.5">
      <c r="A33" s="21"/>
      <c r="B33" s="6" t="s">
        <v>139</v>
      </c>
      <c r="C33" s="12"/>
      <c r="D33" s="27"/>
      <c r="E33" s="27"/>
      <c r="F33" s="30"/>
      <c r="G33" s="31"/>
      <c r="H33" s="11"/>
    </row>
    <row r="34" spans="1:8" ht="15.75">
      <c r="A34" s="21">
        <f>A32+1</f>
        <v>25</v>
      </c>
      <c r="B34" s="3" t="s">
        <v>50</v>
      </c>
      <c r="C34" s="12" t="s">
        <v>40</v>
      </c>
      <c r="D34" s="30">
        <v>3.4</v>
      </c>
      <c r="E34" s="30">
        <v>78.6</v>
      </c>
      <c r="F34" s="30">
        <v>80</v>
      </c>
      <c r="G34" s="31">
        <v>87.6</v>
      </c>
      <c r="H34" s="33">
        <f>G34/F34*100</f>
        <v>109.5</v>
      </c>
    </row>
    <row r="35" spans="1:8" ht="15.75">
      <c r="A35" s="21">
        <f>A34+1</f>
        <v>26</v>
      </c>
      <c r="B35" s="3" t="s">
        <v>39</v>
      </c>
      <c r="C35" s="12" t="s">
        <v>40</v>
      </c>
      <c r="D35" s="30">
        <v>0</v>
      </c>
      <c r="E35" s="30">
        <v>2.52</v>
      </c>
      <c r="F35" s="56">
        <v>2</v>
      </c>
      <c r="G35" s="31">
        <v>0.7</v>
      </c>
      <c r="H35" s="34">
        <f>G35/F35*100</f>
        <v>35</v>
      </c>
    </row>
    <row r="36" spans="1:9" ht="15.75">
      <c r="A36" s="21">
        <f>A35+1</f>
        <v>27</v>
      </c>
      <c r="B36" s="3" t="s">
        <v>51</v>
      </c>
      <c r="C36" s="12" t="s">
        <v>53</v>
      </c>
      <c r="D36" s="30">
        <v>141.7</v>
      </c>
      <c r="E36" s="30">
        <v>924.7</v>
      </c>
      <c r="F36" s="30">
        <v>930</v>
      </c>
      <c r="G36" s="31">
        <v>973.4</v>
      </c>
      <c r="H36" s="34">
        <f>G36/F36*100</f>
        <v>104.66666666666666</v>
      </c>
      <c r="I36">
        <v>90</v>
      </c>
    </row>
    <row r="37" spans="1:10" ht="15.75">
      <c r="A37" s="21">
        <f>A36+1</f>
        <v>28</v>
      </c>
      <c r="B37" s="3" t="s">
        <v>52</v>
      </c>
      <c r="C37" s="12" t="s">
        <v>43</v>
      </c>
      <c r="D37" s="30">
        <v>5500</v>
      </c>
      <c r="E37" s="30">
        <v>9200</v>
      </c>
      <c r="F37" s="30">
        <v>10500</v>
      </c>
      <c r="G37" s="31">
        <v>10601</v>
      </c>
      <c r="H37" s="34">
        <f>G37/F37*100</f>
        <v>100.96190476190476</v>
      </c>
      <c r="J37">
        <f>G37*I36</f>
        <v>954090</v>
      </c>
    </row>
    <row r="38" spans="1:8" ht="31.5">
      <c r="A38" s="24"/>
      <c r="B38" s="8" t="s">
        <v>55</v>
      </c>
      <c r="C38" s="12"/>
      <c r="D38" s="27"/>
      <c r="E38" s="27"/>
      <c r="F38" s="30"/>
      <c r="G38" s="31"/>
      <c r="H38" s="11"/>
    </row>
    <row r="39" spans="1:8" ht="15.75">
      <c r="A39" s="21">
        <f>A37+1</f>
        <v>29</v>
      </c>
      <c r="B39" s="3" t="s">
        <v>50</v>
      </c>
      <c r="C39" s="12" t="s">
        <v>40</v>
      </c>
      <c r="D39" s="27">
        <v>8</v>
      </c>
      <c r="E39" s="27">
        <v>17.5</v>
      </c>
      <c r="F39" s="56">
        <v>17.6</v>
      </c>
      <c r="G39" s="31">
        <v>17.6</v>
      </c>
      <c r="H39" s="35">
        <f>G39/F39*100</f>
        <v>100</v>
      </c>
    </row>
    <row r="40" spans="1:8" ht="15.75">
      <c r="A40" s="21">
        <f>A39+1</f>
        <v>30</v>
      </c>
      <c r="B40" s="3" t="s">
        <v>39</v>
      </c>
      <c r="C40" s="12" t="s">
        <v>40</v>
      </c>
      <c r="D40" s="27">
        <v>0</v>
      </c>
      <c r="E40" s="27">
        <v>4.49</v>
      </c>
      <c r="F40" s="56">
        <v>4.5</v>
      </c>
      <c r="G40" s="62">
        <v>8</v>
      </c>
      <c r="H40" s="35">
        <f>G40/F40*100</f>
        <v>177.77777777777777</v>
      </c>
    </row>
    <row r="41" spans="1:10" ht="15.75">
      <c r="A41" s="21">
        <f>A40+1</f>
        <v>31</v>
      </c>
      <c r="B41" s="3" t="s">
        <v>51</v>
      </c>
      <c r="C41" s="12" t="s">
        <v>53</v>
      </c>
      <c r="D41" s="27">
        <v>63</v>
      </c>
      <c r="E41" s="27">
        <v>500</v>
      </c>
      <c r="F41" s="56">
        <v>520</v>
      </c>
      <c r="G41" s="31">
        <v>533</v>
      </c>
      <c r="H41" s="35">
        <f>G41/F41*100</f>
        <v>102.49999999999999</v>
      </c>
      <c r="I41" s="37">
        <v>33</v>
      </c>
      <c r="J41" s="38"/>
    </row>
    <row r="42" spans="1:10" ht="15.75">
      <c r="A42" s="21">
        <f>A41+1</f>
        <v>32</v>
      </c>
      <c r="B42" s="3" t="s">
        <v>52</v>
      </c>
      <c r="C42" s="12" t="s">
        <v>43</v>
      </c>
      <c r="D42" s="27">
        <v>4780</v>
      </c>
      <c r="E42" s="27">
        <v>12589</v>
      </c>
      <c r="F42" s="30">
        <v>14000</v>
      </c>
      <c r="G42" s="31">
        <v>14178.3</v>
      </c>
      <c r="H42" s="35">
        <f>G42/F42*100</f>
        <v>101.27357142857143</v>
      </c>
      <c r="J42">
        <f>G42*I41</f>
        <v>467883.89999999997</v>
      </c>
    </row>
    <row r="43" spans="1:8" ht="31.5">
      <c r="A43" s="24"/>
      <c r="B43" s="8" t="s">
        <v>56</v>
      </c>
      <c r="C43" s="12"/>
      <c r="D43" s="27"/>
      <c r="E43" s="27"/>
      <c r="F43" s="27"/>
      <c r="G43" s="28"/>
      <c r="H43" s="11"/>
    </row>
    <row r="44" spans="1:8" ht="15.75">
      <c r="A44" s="21">
        <f>A42+1</f>
        <v>33</v>
      </c>
      <c r="B44" s="3" t="s">
        <v>50</v>
      </c>
      <c r="C44" s="12" t="s">
        <v>40</v>
      </c>
      <c r="D44" s="56" t="s">
        <v>147</v>
      </c>
      <c r="E44" s="56" t="s">
        <v>147</v>
      </c>
      <c r="F44" s="56" t="s">
        <v>147</v>
      </c>
      <c r="G44" s="56" t="s">
        <v>147</v>
      </c>
      <c r="H44" s="40"/>
    </row>
    <row r="45" spans="1:8" ht="15.75">
      <c r="A45" s="21">
        <f>A44+1</f>
        <v>34</v>
      </c>
      <c r="B45" s="3" t="s">
        <v>39</v>
      </c>
      <c r="C45" s="12" t="s">
        <v>40</v>
      </c>
      <c r="D45" s="56" t="s">
        <v>147</v>
      </c>
      <c r="E45" s="56" t="s">
        <v>147</v>
      </c>
      <c r="F45" s="56" t="s">
        <v>147</v>
      </c>
      <c r="G45" s="56" t="s">
        <v>147</v>
      </c>
      <c r="H45" s="40"/>
    </row>
    <row r="46" spans="1:8" ht="15.75">
      <c r="A46" s="21">
        <f>A45+1</f>
        <v>35</v>
      </c>
      <c r="B46" s="3" t="s">
        <v>51</v>
      </c>
      <c r="C46" s="12" t="s">
        <v>53</v>
      </c>
      <c r="D46" s="56" t="s">
        <v>147</v>
      </c>
      <c r="E46" s="56" t="s">
        <v>147</v>
      </c>
      <c r="F46" s="56" t="s">
        <v>147</v>
      </c>
      <c r="G46" s="56" t="s">
        <v>147</v>
      </c>
      <c r="H46" s="40"/>
    </row>
    <row r="47" spans="1:8" ht="15.75">
      <c r="A47" s="21">
        <f>A46+1</f>
        <v>36</v>
      </c>
      <c r="B47" s="3" t="s">
        <v>52</v>
      </c>
      <c r="C47" s="12" t="s">
        <v>43</v>
      </c>
      <c r="D47" s="56" t="s">
        <v>147</v>
      </c>
      <c r="E47" s="56" t="s">
        <v>147</v>
      </c>
      <c r="F47" s="56" t="s">
        <v>147</v>
      </c>
      <c r="G47" s="56" t="s">
        <v>147</v>
      </c>
      <c r="H47" s="40"/>
    </row>
    <row r="48" spans="1:8" ht="31.5">
      <c r="A48" s="21"/>
      <c r="B48" s="6" t="s">
        <v>57</v>
      </c>
      <c r="C48" s="12"/>
      <c r="D48" s="27"/>
      <c r="E48" s="27"/>
      <c r="F48" s="27"/>
      <c r="G48" s="28"/>
      <c r="H48" s="11"/>
    </row>
    <row r="49" spans="1:8" ht="15.75">
      <c r="A49" s="21">
        <f>A47+1</f>
        <v>37</v>
      </c>
      <c r="B49" s="3" t="s">
        <v>50</v>
      </c>
      <c r="C49" s="12" t="s">
        <v>40</v>
      </c>
      <c r="D49" s="30">
        <v>0</v>
      </c>
      <c r="E49" s="30">
        <v>1.05</v>
      </c>
      <c r="F49" s="30">
        <v>2</v>
      </c>
      <c r="G49" s="31">
        <v>4.8</v>
      </c>
      <c r="H49" s="33">
        <f>G49/F49*100</f>
        <v>240</v>
      </c>
    </row>
    <row r="50" spans="1:8" ht="15.75">
      <c r="A50" s="21">
        <f>A49+1</f>
        <v>38</v>
      </c>
      <c r="B50" s="3" t="s">
        <v>39</v>
      </c>
      <c r="C50" s="12" t="s">
        <v>40</v>
      </c>
      <c r="D50" s="30">
        <v>0</v>
      </c>
      <c r="E50" s="30">
        <v>0</v>
      </c>
      <c r="F50" s="30">
        <v>0</v>
      </c>
      <c r="G50" s="31">
        <v>0</v>
      </c>
      <c r="H50" s="33"/>
    </row>
    <row r="51" spans="1:9" ht="15.75">
      <c r="A51" s="21">
        <f>A50+1</f>
        <v>39</v>
      </c>
      <c r="B51" s="3" t="s">
        <v>51</v>
      </c>
      <c r="C51" s="12" t="s">
        <v>53</v>
      </c>
      <c r="D51" s="30">
        <v>0</v>
      </c>
      <c r="E51" s="30">
        <v>525</v>
      </c>
      <c r="F51" s="30">
        <v>667</v>
      </c>
      <c r="G51" s="31">
        <v>966.9</v>
      </c>
      <c r="H51" s="34">
        <f>G51/F51*100</f>
        <v>144.9625187406297</v>
      </c>
      <c r="I51">
        <v>5</v>
      </c>
    </row>
    <row r="52" spans="1:10" ht="15.75">
      <c r="A52" s="21">
        <f>A51+1</f>
        <v>40</v>
      </c>
      <c r="B52" s="3" t="s">
        <v>52</v>
      </c>
      <c r="C52" s="12" t="s">
        <v>43</v>
      </c>
      <c r="D52" s="30">
        <v>0</v>
      </c>
      <c r="E52" s="30">
        <v>8400</v>
      </c>
      <c r="F52" s="30">
        <v>9500</v>
      </c>
      <c r="G52" s="31">
        <v>9500</v>
      </c>
      <c r="H52" s="33">
        <f>G52/F52*100</f>
        <v>100</v>
      </c>
      <c r="J52">
        <f>G52*I51</f>
        <v>47500</v>
      </c>
    </row>
    <row r="53" spans="1:8" ht="36.75" customHeight="1">
      <c r="A53" s="21"/>
      <c r="B53" s="6" t="s">
        <v>58</v>
      </c>
      <c r="C53" s="12"/>
      <c r="D53" s="27"/>
      <c r="E53" s="27"/>
      <c r="F53" s="30"/>
      <c r="G53" s="31"/>
      <c r="H53" s="11"/>
    </row>
    <row r="54" spans="1:8" ht="15.75">
      <c r="A54" s="21">
        <f>A52+1</f>
        <v>41</v>
      </c>
      <c r="B54" s="3" t="s">
        <v>50</v>
      </c>
      <c r="C54" s="12" t="s">
        <v>40</v>
      </c>
      <c r="D54" s="30">
        <v>31.9</v>
      </c>
      <c r="E54" s="30">
        <v>124.9</v>
      </c>
      <c r="F54" s="56">
        <v>125</v>
      </c>
      <c r="G54" s="31">
        <v>118.9</v>
      </c>
      <c r="H54" s="34">
        <f>G54/F54*100</f>
        <v>95.12</v>
      </c>
    </row>
    <row r="55" spans="1:8" ht="15.75">
      <c r="A55" s="21">
        <f>A54+1</f>
        <v>42</v>
      </c>
      <c r="B55" s="3" t="s">
        <v>39</v>
      </c>
      <c r="C55" s="12" t="s">
        <v>40</v>
      </c>
      <c r="D55" s="30">
        <v>0</v>
      </c>
      <c r="E55" s="30">
        <v>9.4</v>
      </c>
      <c r="F55" s="56">
        <v>9.7</v>
      </c>
      <c r="G55" s="31">
        <v>12.5</v>
      </c>
      <c r="H55" s="34">
        <f>G55/F55*100</f>
        <v>128.8659793814433</v>
      </c>
    </row>
    <row r="56" spans="1:9" ht="15.75">
      <c r="A56" s="21">
        <f>A55+1</f>
        <v>43</v>
      </c>
      <c r="B56" s="3" t="s">
        <v>51</v>
      </c>
      <c r="C56" s="12" t="s">
        <v>53</v>
      </c>
      <c r="D56" s="30">
        <v>239.8</v>
      </c>
      <c r="E56" s="30">
        <v>747.9</v>
      </c>
      <c r="F56" s="56">
        <v>780</v>
      </c>
      <c r="G56" s="31">
        <v>842.1</v>
      </c>
      <c r="H56" s="34">
        <f>G56/F56*100</f>
        <v>107.96153846153847</v>
      </c>
      <c r="I56">
        <v>140</v>
      </c>
    </row>
    <row r="57" spans="1:10" ht="15.75">
      <c r="A57" s="21">
        <f>A56+1</f>
        <v>44</v>
      </c>
      <c r="B57" s="3" t="s">
        <v>52</v>
      </c>
      <c r="C57" s="12" t="s">
        <v>43</v>
      </c>
      <c r="D57" s="30">
        <v>6330</v>
      </c>
      <c r="E57" s="30">
        <v>10600</v>
      </c>
      <c r="F57" s="56">
        <v>10600</v>
      </c>
      <c r="G57" s="31">
        <v>10600</v>
      </c>
      <c r="H57" s="34">
        <f>G57/F57*100</f>
        <v>100</v>
      </c>
      <c r="J57">
        <f>G57*I56</f>
        <v>1484000</v>
      </c>
    </row>
    <row r="58" spans="1:8" ht="15.75">
      <c r="A58" s="21"/>
      <c r="B58" s="2" t="s">
        <v>4</v>
      </c>
      <c r="C58" s="12"/>
      <c r="D58" s="27"/>
      <c r="E58" s="27"/>
      <c r="F58" s="30"/>
      <c r="G58" s="31"/>
      <c r="H58" s="11"/>
    </row>
    <row r="59" spans="1:8" ht="15.75">
      <c r="A59" s="21">
        <f>A57+1</f>
        <v>45</v>
      </c>
      <c r="B59" s="3" t="s">
        <v>59</v>
      </c>
      <c r="C59" s="12" t="s">
        <v>40</v>
      </c>
      <c r="D59" s="27">
        <v>777.6</v>
      </c>
      <c r="E59" s="27">
        <v>984.3</v>
      </c>
      <c r="F59" s="56">
        <v>1021</v>
      </c>
      <c r="G59" s="31">
        <v>964.5</v>
      </c>
      <c r="H59" s="36">
        <f>G59/F59*100</f>
        <v>94.4662095984329</v>
      </c>
    </row>
    <row r="60" spans="1:8" ht="15.75">
      <c r="A60" s="21">
        <f>A59+1</f>
        <v>46</v>
      </c>
      <c r="B60" s="9" t="s">
        <v>39</v>
      </c>
      <c r="C60" s="12" t="s">
        <v>40</v>
      </c>
      <c r="D60" s="27">
        <v>132</v>
      </c>
      <c r="E60" s="27">
        <v>121.5</v>
      </c>
      <c r="F60" s="56">
        <v>135</v>
      </c>
      <c r="G60" s="31">
        <v>53.5</v>
      </c>
      <c r="H60" s="36">
        <f>G60/F60*100</f>
        <v>39.62962962962963</v>
      </c>
    </row>
    <row r="61" spans="1:8" ht="15.75">
      <c r="A61" s="21">
        <f>A60+1</f>
        <v>47</v>
      </c>
      <c r="B61" s="9" t="s">
        <v>60</v>
      </c>
      <c r="C61" s="12" t="s">
        <v>53</v>
      </c>
      <c r="D61" s="27">
        <v>305</v>
      </c>
      <c r="E61" s="27">
        <v>384.5</v>
      </c>
      <c r="F61" s="56">
        <v>398.8</v>
      </c>
      <c r="G61" s="31">
        <v>381.2</v>
      </c>
      <c r="H61" s="36">
        <f>G61/F61*100</f>
        <v>95.58676028084253</v>
      </c>
    </row>
    <row r="62" spans="1:8" ht="15.75">
      <c r="A62" s="21">
        <f>A61+1</f>
        <v>48</v>
      </c>
      <c r="B62" s="3" t="s">
        <v>61</v>
      </c>
      <c r="C62" s="12" t="s">
        <v>43</v>
      </c>
      <c r="D62" s="27">
        <v>1532</v>
      </c>
      <c r="E62" s="27">
        <v>8443</v>
      </c>
      <c r="F62" s="56">
        <v>10500</v>
      </c>
      <c r="G62" s="31">
        <v>10970</v>
      </c>
      <c r="H62" s="36">
        <f>G62/F62*100</f>
        <v>104.47619047619048</v>
      </c>
    </row>
    <row r="63" spans="1:8" ht="15.75">
      <c r="A63" s="23"/>
      <c r="B63" s="4" t="s">
        <v>5</v>
      </c>
      <c r="C63" s="12"/>
      <c r="D63" s="27"/>
      <c r="E63" s="27"/>
      <c r="F63" s="30"/>
      <c r="G63" s="31"/>
      <c r="H63" s="11"/>
    </row>
    <row r="64" spans="1:8" ht="15.75">
      <c r="A64" s="21">
        <f>A62+1</f>
        <v>49</v>
      </c>
      <c r="B64" s="3" t="s">
        <v>62</v>
      </c>
      <c r="C64" s="12" t="s">
        <v>45</v>
      </c>
      <c r="D64" s="27">
        <v>14875</v>
      </c>
      <c r="E64" s="27">
        <v>56906</v>
      </c>
      <c r="F64" s="56">
        <v>67312.3</v>
      </c>
      <c r="G64" s="31">
        <v>43922</v>
      </c>
      <c r="H64" s="36">
        <f>G64/F64*100</f>
        <v>65.25107595491463</v>
      </c>
    </row>
    <row r="65" spans="1:8" ht="15.75">
      <c r="A65" s="21">
        <f>A64+1</f>
        <v>50</v>
      </c>
      <c r="B65" s="3" t="s">
        <v>39</v>
      </c>
      <c r="C65" s="12" t="s">
        <v>69</v>
      </c>
      <c r="D65" s="27">
        <v>0</v>
      </c>
      <c r="E65" s="27">
        <v>174.18</v>
      </c>
      <c r="F65" s="56">
        <v>180</v>
      </c>
      <c r="G65" s="31">
        <v>182.6</v>
      </c>
      <c r="H65" s="36">
        <f>G65/F65*100</f>
        <v>101.44444444444444</v>
      </c>
    </row>
    <row r="66" spans="1:8" ht="15.75">
      <c r="A66" s="21">
        <f>A65+1</f>
        <v>51</v>
      </c>
      <c r="B66" s="3" t="s">
        <v>63</v>
      </c>
      <c r="C66" s="12" t="s">
        <v>69</v>
      </c>
      <c r="D66" s="27">
        <v>0.55</v>
      </c>
      <c r="E66" s="27">
        <v>8.2</v>
      </c>
      <c r="F66" s="30">
        <v>8.4</v>
      </c>
      <c r="G66" s="31">
        <v>8.9</v>
      </c>
      <c r="H66" s="36">
        <f>G66/F66*100</f>
        <v>105.95238095238095</v>
      </c>
    </row>
    <row r="67" spans="1:8" ht="15.75">
      <c r="A67" s="21">
        <f>A66+1</f>
        <v>52</v>
      </c>
      <c r="B67" s="3" t="s">
        <v>64</v>
      </c>
      <c r="C67" s="12" t="s">
        <v>49</v>
      </c>
      <c r="D67" s="27">
        <v>5000</v>
      </c>
      <c r="E67" s="27">
        <v>15200</v>
      </c>
      <c r="F67" s="56">
        <v>15265</v>
      </c>
      <c r="G67" s="31">
        <v>16225</v>
      </c>
      <c r="H67" s="36">
        <f>G67/F67*100</f>
        <v>106.2888961677039</v>
      </c>
    </row>
    <row r="68" spans="1:8" ht="15.75">
      <c r="A68" s="23"/>
      <c r="B68" s="4" t="s">
        <v>6</v>
      </c>
      <c r="C68" s="12"/>
      <c r="D68" s="27"/>
      <c r="E68" s="27"/>
      <c r="F68" s="30"/>
      <c r="G68" s="31"/>
      <c r="H68" s="11"/>
    </row>
    <row r="69" spans="1:8" ht="15.75">
      <c r="A69" s="21">
        <f>A67+1</f>
        <v>53</v>
      </c>
      <c r="B69" s="3" t="s">
        <v>65</v>
      </c>
      <c r="C69" s="12" t="s">
        <v>69</v>
      </c>
      <c r="D69" s="27">
        <v>1091.5</v>
      </c>
      <c r="E69" s="27">
        <v>2451.9</v>
      </c>
      <c r="F69" s="56">
        <v>2650</v>
      </c>
      <c r="G69" s="50">
        <v>2837.3</v>
      </c>
      <c r="H69" s="34">
        <f>G69/F69*100</f>
        <v>107.06792452830189</v>
      </c>
    </row>
    <row r="70" spans="1:8" ht="15.75">
      <c r="A70" s="21">
        <f>A69+1</f>
        <v>54</v>
      </c>
      <c r="B70" s="3" t="s">
        <v>66</v>
      </c>
      <c r="C70" s="12" t="s">
        <v>69</v>
      </c>
      <c r="D70" s="27">
        <v>116.7</v>
      </c>
      <c r="E70" s="27">
        <v>298.7</v>
      </c>
      <c r="F70" s="30">
        <v>325.2</v>
      </c>
      <c r="G70" s="44">
        <v>394.4</v>
      </c>
      <c r="H70" s="34">
        <f>G70/F70*100</f>
        <v>121.27921279212792</v>
      </c>
    </row>
    <row r="71" spans="1:8" ht="15.75">
      <c r="A71" s="21">
        <f>A70+1</f>
        <v>55</v>
      </c>
      <c r="B71" s="3" t="s">
        <v>67</v>
      </c>
      <c r="C71" s="12" t="s">
        <v>69</v>
      </c>
      <c r="D71" s="27">
        <v>58</v>
      </c>
      <c r="E71" s="27">
        <v>159.3</v>
      </c>
      <c r="F71" s="56">
        <v>165</v>
      </c>
      <c r="G71" s="43">
        <v>169.6</v>
      </c>
      <c r="H71" s="34">
        <f>G71/F71*100</f>
        <v>102.78787878787878</v>
      </c>
    </row>
    <row r="72" spans="1:8" ht="15.75">
      <c r="A72" s="21">
        <f>A71+1</f>
        <v>56</v>
      </c>
      <c r="B72" s="3" t="s">
        <v>68</v>
      </c>
      <c r="C72" s="12" t="s">
        <v>70</v>
      </c>
      <c r="D72" s="27">
        <v>4100</v>
      </c>
      <c r="E72" s="27">
        <v>4392</v>
      </c>
      <c r="F72" s="56">
        <v>4400</v>
      </c>
      <c r="G72" s="44">
        <v>4476</v>
      </c>
      <c r="H72" s="34">
        <f>G72/F72*100</f>
        <v>101.72727272727273</v>
      </c>
    </row>
    <row r="73" spans="1:8" ht="15.75">
      <c r="A73" s="21">
        <f>A72+1</f>
        <v>57</v>
      </c>
      <c r="B73" s="3" t="s">
        <v>64</v>
      </c>
      <c r="C73" s="12" t="s">
        <v>49</v>
      </c>
      <c r="D73" s="27">
        <v>6500</v>
      </c>
      <c r="E73" s="27">
        <v>11500</v>
      </c>
      <c r="F73" s="56">
        <v>12500</v>
      </c>
      <c r="G73" s="44">
        <v>13000</v>
      </c>
      <c r="H73" s="34">
        <f>G73/F73*100</f>
        <v>104</v>
      </c>
    </row>
    <row r="74" spans="1:8" ht="15.75">
      <c r="A74" s="23"/>
      <c r="B74" s="4" t="s">
        <v>7</v>
      </c>
      <c r="C74" s="12"/>
      <c r="D74" s="27"/>
      <c r="E74" s="27"/>
      <c r="F74" s="30"/>
      <c r="G74" s="44"/>
      <c r="H74" s="11"/>
    </row>
    <row r="75" spans="1:8" ht="47.25">
      <c r="A75" s="21">
        <f>A73+1</f>
        <v>58</v>
      </c>
      <c r="B75" s="3" t="s">
        <v>71</v>
      </c>
      <c r="C75" s="12" t="s">
        <v>72</v>
      </c>
      <c r="D75" s="27">
        <v>101.1</v>
      </c>
      <c r="E75" s="27">
        <v>507.4</v>
      </c>
      <c r="F75" s="56">
        <v>508</v>
      </c>
      <c r="G75" s="45">
        <v>509.07</v>
      </c>
      <c r="H75" s="35">
        <f>G75/F75*100</f>
        <v>100.21062992125984</v>
      </c>
    </row>
    <row r="76" spans="1:8" ht="15.75">
      <c r="A76" s="21">
        <f>A75+1</f>
        <v>59</v>
      </c>
      <c r="B76" s="3" t="s">
        <v>74</v>
      </c>
      <c r="C76" s="12" t="s">
        <v>73</v>
      </c>
      <c r="D76" s="27">
        <v>89</v>
      </c>
      <c r="E76" s="27">
        <v>154</v>
      </c>
      <c r="F76" s="59">
        <v>154</v>
      </c>
      <c r="G76" s="46">
        <v>155</v>
      </c>
      <c r="H76" s="34">
        <f aca="true" t="shared" si="2" ref="H76:H85">G76/F76*100</f>
        <v>100.64935064935065</v>
      </c>
    </row>
    <row r="77" spans="1:8" ht="79.5" customHeight="1">
      <c r="A77" s="21">
        <f>A76+1</f>
        <v>60</v>
      </c>
      <c r="B77" s="3" t="s">
        <v>75</v>
      </c>
      <c r="C77" s="12" t="s">
        <v>38</v>
      </c>
      <c r="D77" s="27"/>
      <c r="E77" s="27">
        <v>12.1</v>
      </c>
      <c r="F77" s="56">
        <v>12.5</v>
      </c>
      <c r="G77" s="47">
        <v>12.5</v>
      </c>
      <c r="H77" s="27">
        <f t="shared" si="2"/>
        <v>100</v>
      </c>
    </row>
    <row r="78" spans="1:8" ht="15.75">
      <c r="A78" s="21">
        <f>A77+1</f>
        <v>61</v>
      </c>
      <c r="B78" s="3" t="s">
        <v>68</v>
      </c>
      <c r="C78" s="12" t="s">
        <v>45</v>
      </c>
      <c r="D78" s="27">
        <v>1107</v>
      </c>
      <c r="E78" s="27">
        <v>894</v>
      </c>
      <c r="F78" s="60">
        <v>989</v>
      </c>
      <c r="G78" s="48">
        <v>1070</v>
      </c>
      <c r="H78" s="34">
        <f t="shared" si="2"/>
        <v>108.19009100101111</v>
      </c>
    </row>
    <row r="79" spans="1:8" ht="15.75">
      <c r="A79" s="21">
        <f>A78+1</f>
        <v>62</v>
      </c>
      <c r="B79" s="3" t="s">
        <v>64</v>
      </c>
      <c r="C79" s="12" t="s">
        <v>49</v>
      </c>
      <c r="D79" s="27">
        <v>4750</v>
      </c>
      <c r="E79" s="27">
        <v>10000</v>
      </c>
      <c r="F79" s="61">
        <v>10800</v>
      </c>
      <c r="G79" s="49">
        <v>10977.25</v>
      </c>
      <c r="H79" s="34">
        <f t="shared" si="2"/>
        <v>101.64120370370371</v>
      </c>
    </row>
    <row r="80" spans="1:8" ht="15.75">
      <c r="A80" s="21"/>
      <c r="B80" s="4" t="s">
        <v>8</v>
      </c>
      <c r="C80" s="12"/>
      <c r="D80" s="27"/>
      <c r="E80" s="27"/>
      <c r="F80" s="30"/>
      <c r="G80" s="31"/>
      <c r="H80" s="57"/>
    </row>
    <row r="81" spans="1:8" ht="31.5">
      <c r="A81" s="21">
        <f>A79+1</f>
        <v>63</v>
      </c>
      <c r="B81" s="3" t="s">
        <v>76</v>
      </c>
      <c r="C81" s="12" t="s">
        <v>72</v>
      </c>
      <c r="D81" s="27">
        <v>6.55</v>
      </c>
      <c r="E81" s="27">
        <v>14.6</v>
      </c>
      <c r="F81" s="30">
        <v>14.8</v>
      </c>
      <c r="G81" s="39">
        <v>9.6</v>
      </c>
      <c r="H81" s="35">
        <f t="shared" si="2"/>
        <v>64.86486486486486</v>
      </c>
    </row>
    <row r="82" spans="1:8" ht="15.75">
      <c r="A82" s="21">
        <f>A81+1</f>
        <v>64</v>
      </c>
      <c r="B82" s="3" t="s">
        <v>9</v>
      </c>
      <c r="C82" s="12" t="s">
        <v>73</v>
      </c>
      <c r="D82" s="27">
        <v>6713</v>
      </c>
      <c r="E82" s="27">
        <v>14284</v>
      </c>
      <c r="F82" s="30">
        <v>14300</v>
      </c>
      <c r="G82" s="31">
        <v>14897</v>
      </c>
      <c r="H82" s="35">
        <f t="shared" si="2"/>
        <v>104.17482517482517</v>
      </c>
    </row>
    <row r="83" spans="1:8" ht="70.5" customHeight="1">
      <c r="A83" s="21">
        <f>A82+1</f>
        <v>65</v>
      </c>
      <c r="B83" s="1" t="s">
        <v>77</v>
      </c>
      <c r="C83" s="12" t="s">
        <v>78</v>
      </c>
      <c r="D83" s="27">
        <v>158.9</v>
      </c>
      <c r="E83" s="27">
        <v>212</v>
      </c>
      <c r="F83" s="56">
        <v>102</v>
      </c>
      <c r="G83" s="31">
        <v>104.29</v>
      </c>
      <c r="H83" s="35">
        <f t="shared" si="2"/>
        <v>102.24509803921569</v>
      </c>
    </row>
    <row r="84" spans="1:8" ht="63">
      <c r="A84" s="21">
        <f>A83+1</f>
        <v>66</v>
      </c>
      <c r="B84" s="3" t="s">
        <v>79</v>
      </c>
      <c r="C84" s="12" t="s">
        <v>38</v>
      </c>
      <c r="D84" s="27">
        <v>100</v>
      </c>
      <c r="E84" s="27">
        <v>100</v>
      </c>
      <c r="F84" s="30">
        <v>100</v>
      </c>
      <c r="G84" s="31">
        <v>100</v>
      </c>
      <c r="H84" s="27">
        <f t="shared" si="2"/>
        <v>100</v>
      </c>
    </row>
    <row r="85" spans="1:8" ht="63">
      <c r="A85" s="21">
        <f>A84+1</f>
        <v>67</v>
      </c>
      <c r="B85" s="3" t="s">
        <v>80</v>
      </c>
      <c r="C85" s="12" t="s">
        <v>38</v>
      </c>
      <c r="D85" s="27">
        <v>19.6</v>
      </c>
      <c r="E85" s="27">
        <v>28.1</v>
      </c>
      <c r="F85" s="56">
        <v>30</v>
      </c>
      <c r="G85" s="31">
        <v>29.1</v>
      </c>
      <c r="H85" s="27">
        <f t="shared" si="2"/>
        <v>97.00000000000001</v>
      </c>
    </row>
    <row r="86" spans="1:8" ht="22.5" customHeight="1">
      <c r="A86" s="69" t="s">
        <v>10</v>
      </c>
      <c r="B86" s="70"/>
      <c r="C86" s="70"/>
      <c r="D86" s="70"/>
      <c r="E86" s="70"/>
      <c r="F86" s="70"/>
      <c r="G86" s="71"/>
      <c r="H86" s="18"/>
    </row>
    <row r="87" spans="1:8" ht="15.75">
      <c r="A87" s="21"/>
      <c r="B87" s="2" t="s">
        <v>11</v>
      </c>
      <c r="C87" s="12"/>
      <c r="D87" s="11"/>
      <c r="E87" s="11"/>
      <c r="F87" s="11"/>
      <c r="G87" s="17"/>
      <c r="H87" s="11"/>
    </row>
    <row r="88" spans="1:8" ht="31.5">
      <c r="A88" s="21">
        <f>A85+1</f>
        <v>68</v>
      </c>
      <c r="B88" s="3" t="s">
        <v>81</v>
      </c>
      <c r="C88" s="12" t="s">
        <v>82</v>
      </c>
      <c r="D88" s="27">
        <v>10</v>
      </c>
      <c r="E88" s="27">
        <v>1</v>
      </c>
      <c r="F88" s="56">
        <v>0</v>
      </c>
      <c r="G88" s="31">
        <v>0</v>
      </c>
      <c r="H88" s="27" t="e">
        <f>G88/F88*100</f>
        <v>#DIV/0!</v>
      </c>
    </row>
    <row r="89" spans="1:8" ht="78.75">
      <c r="A89" s="21">
        <f>A88+1</f>
        <v>69</v>
      </c>
      <c r="B89" s="3" t="s">
        <v>83</v>
      </c>
      <c r="C89" s="12" t="s">
        <v>38</v>
      </c>
      <c r="D89" s="27">
        <v>2.1</v>
      </c>
      <c r="E89" s="27">
        <v>2.4</v>
      </c>
      <c r="F89" s="56">
        <v>2.4</v>
      </c>
      <c r="G89" s="31">
        <v>2.4</v>
      </c>
      <c r="H89" s="27">
        <f aca="true" t="shared" si="3" ref="H89:H94">G89/F89*100</f>
        <v>100</v>
      </c>
    </row>
    <row r="90" spans="1:8" ht="47.25">
      <c r="A90" s="21">
        <f>A89+1</f>
        <v>70</v>
      </c>
      <c r="B90" s="3" t="s">
        <v>84</v>
      </c>
      <c r="C90" s="12" t="s">
        <v>38</v>
      </c>
      <c r="D90" s="27">
        <v>9.9</v>
      </c>
      <c r="E90" s="27">
        <v>14.7</v>
      </c>
      <c r="F90" s="56">
        <v>14.7</v>
      </c>
      <c r="G90" s="31">
        <v>14.7</v>
      </c>
      <c r="H90" s="27">
        <f t="shared" si="3"/>
        <v>100</v>
      </c>
    </row>
    <row r="91" spans="1:8" ht="78.75">
      <c r="A91" s="21">
        <f>A90+1</f>
        <v>71</v>
      </c>
      <c r="B91" s="3" t="s">
        <v>85</v>
      </c>
      <c r="C91" s="12" t="s">
        <v>73</v>
      </c>
      <c r="D91" s="27">
        <v>117</v>
      </c>
      <c r="E91" s="27">
        <v>70</v>
      </c>
      <c r="F91" s="56">
        <v>75</v>
      </c>
      <c r="G91" s="31">
        <v>75</v>
      </c>
      <c r="H91" s="27">
        <f t="shared" si="3"/>
        <v>100</v>
      </c>
    </row>
    <row r="92" spans="1:8" ht="78.75">
      <c r="A92" s="21">
        <f>A91+1</f>
        <v>72</v>
      </c>
      <c r="B92" s="3" t="s">
        <v>12</v>
      </c>
      <c r="C92" s="12" t="s">
        <v>38</v>
      </c>
      <c r="D92" s="27">
        <v>20</v>
      </c>
      <c r="E92" s="27">
        <v>22</v>
      </c>
      <c r="F92" s="56">
        <v>22</v>
      </c>
      <c r="G92" s="31">
        <v>22</v>
      </c>
      <c r="H92" s="27">
        <f t="shared" si="3"/>
        <v>100</v>
      </c>
    </row>
    <row r="93" spans="1:8" ht="63">
      <c r="A93" s="21">
        <f>A92+1</f>
        <v>73</v>
      </c>
      <c r="B93" s="3" t="s">
        <v>86</v>
      </c>
      <c r="C93" s="12" t="s">
        <v>38</v>
      </c>
      <c r="D93" s="27">
        <v>3.5</v>
      </c>
      <c r="E93" s="27">
        <v>3.7</v>
      </c>
      <c r="F93" s="56">
        <v>3.7</v>
      </c>
      <c r="G93" s="31">
        <v>3.7</v>
      </c>
      <c r="H93" s="35">
        <f t="shared" si="3"/>
        <v>100</v>
      </c>
    </row>
    <row r="94" spans="1:8" ht="63">
      <c r="A94" s="21">
        <v>78</v>
      </c>
      <c r="B94" s="3" t="s">
        <v>87</v>
      </c>
      <c r="C94" s="12" t="s">
        <v>38</v>
      </c>
      <c r="D94" s="27">
        <v>26</v>
      </c>
      <c r="E94" s="27">
        <v>27.9</v>
      </c>
      <c r="F94" s="56">
        <v>27.9</v>
      </c>
      <c r="G94" s="31">
        <v>27.9</v>
      </c>
      <c r="H94" s="35">
        <f t="shared" si="3"/>
        <v>100</v>
      </c>
    </row>
    <row r="95" spans="1:8" ht="15.75">
      <c r="A95" s="23"/>
      <c r="B95" s="4" t="s">
        <v>13</v>
      </c>
      <c r="C95" s="12"/>
      <c r="D95" s="11"/>
      <c r="E95" s="11"/>
      <c r="F95" s="40"/>
      <c r="G95" s="41"/>
      <c r="H95" s="11"/>
    </row>
    <row r="96" spans="1:8" ht="15.75">
      <c r="A96" s="21">
        <v>79</v>
      </c>
      <c r="B96" s="3" t="s">
        <v>66</v>
      </c>
      <c r="C96" s="12" t="s">
        <v>72</v>
      </c>
      <c r="D96" s="27">
        <v>1.1</v>
      </c>
      <c r="E96" s="27">
        <v>3.56</v>
      </c>
      <c r="F96" s="56">
        <v>4.3</v>
      </c>
      <c r="G96" s="31">
        <v>6.06</v>
      </c>
      <c r="H96" s="29">
        <f aca="true" t="shared" si="4" ref="H96:H101">G96/F96*100</f>
        <v>140.93023255813952</v>
      </c>
    </row>
    <row r="97" spans="1:8" ht="63">
      <c r="A97" s="21">
        <v>80</v>
      </c>
      <c r="B97" s="3" t="s">
        <v>88</v>
      </c>
      <c r="C97" s="12" t="s">
        <v>38</v>
      </c>
      <c r="D97" s="27">
        <v>248</v>
      </c>
      <c r="E97" s="27">
        <v>459.9</v>
      </c>
      <c r="F97" s="56">
        <v>460</v>
      </c>
      <c r="G97" s="31">
        <v>482.23</v>
      </c>
      <c r="H97" s="29">
        <f t="shared" si="4"/>
        <v>104.83260869565218</v>
      </c>
    </row>
    <row r="98" spans="1:8" ht="45" customHeight="1">
      <c r="A98" s="21">
        <v>81</v>
      </c>
      <c r="B98" s="9" t="s">
        <v>89</v>
      </c>
      <c r="C98" s="72" t="s">
        <v>90</v>
      </c>
      <c r="D98" s="27">
        <v>96.28</v>
      </c>
      <c r="E98" s="27">
        <v>97.3</v>
      </c>
      <c r="F98" s="56">
        <v>97.3</v>
      </c>
      <c r="G98" s="31">
        <v>97.3</v>
      </c>
      <c r="H98" s="29">
        <f t="shared" si="4"/>
        <v>100</v>
      </c>
    </row>
    <row r="99" spans="1:8" ht="45" customHeight="1">
      <c r="A99" s="21">
        <v>82</v>
      </c>
      <c r="B99" s="9" t="s">
        <v>14</v>
      </c>
      <c r="C99" s="74"/>
      <c r="D99" s="27">
        <v>93</v>
      </c>
      <c r="E99" s="27">
        <v>100</v>
      </c>
      <c r="F99" s="56">
        <v>100</v>
      </c>
      <c r="G99" s="31">
        <v>100</v>
      </c>
      <c r="H99" s="29">
        <f t="shared" si="4"/>
        <v>100</v>
      </c>
    </row>
    <row r="100" spans="1:8" ht="15.75">
      <c r="A100" s="21">
        <f>A99+1</f>
        <v>83</v>
      </c>
      <c r="B100" s="3" t="s">
        <v>68</v>
      </c>
      <c r="C100" s="12" t="s">
        <v>70</v>
      </c>
      <c r="D100" s="27">
        <v>291</v>
      </c>
      <c r="E100" s="27">
        <v>139</v>
      </c>
      <c r="F100" s="56">
        <v>133</v>
      </c>
      <c r="G100" s="31">
        <v>128.3</v>
      </c>
      <c r="H100" s="29">
        <f t="shared" si="4"/>
        <v>96.46616541353384</v>
      </c>
    </row>
    <row r="101" spans="1:8" ht="15.75">
      <c r="A101" s="21">
        <f>A100+1</f>
        <v>84</v>
      </c>
      <c r="B101" s="3" t="s">
        <v>64</v>
      </c>
      <c r="C101" s="12" t="s">
        <v>49</v>
      </c>
      <c r="D101" s="27">
        <v>5300</v>
      </c>
      <c r="E101" s="27">
        <v>18300</v>
      </c>
      <c r="F101" s="56">
        <v>18400</v>
      </c>
      <c r="G101" s="31">
        <v>21990</v>
      </c>
      <c r="H101" s="29">
        <f t="shared" si="4"/>
        <v>119.51086956521739</v>
      </c>
    </row>
    <row r="102" spans="1:8" ht="15.75">
      <c r="A102" s="23"/>
      <c r="B102" s="4" t="s">
        <v>15</v>
      </c>
      <c r="C102" s="12"/>
      <c r="D102" s="27"/>
      <c r="E102" s="27"/>
      <c r="F102" s="56"/>
      <c r="G102" s="31"/>
      <c r="H102" s="27"/>
    </row>
    <row r="103" spans="1:8" ht="48" customHeight="1">
      <c r="A103" s="21">
        <v>85</v>
      </c>
      <c r="B103" s="3" t="s">
        <v>91</v>
      </c>
      <c r="C103" s="12" t="s">
        <v>38</v>
      </c>
      <c r="D103" s="27"/>
      <c r="E103" s="27">
        <v>97.6</v>
      </c>
      <c r="F103" s="56">
        <v>97.2</v>
      </c>
      <c r="G103" s="31">
        <v>97.2</v>
      </c>
      <c r="H103" s="29">
        <f>G103/F103*100</f>
        <v>100</v>
      </c>
    </row>
    <row r="104" spans="1:8" ht="35.25" customHeight="1">
      <c r="A104" s="21">
        <v>86</v>
      </c>
      <c r="B104" s="3" t="s">
        <v>92</v>
      </c>
      <c r="C104" s="12" t="s">
        <v>38</v>
      </c>
      <c r="D104" s="27">
        <v>53</v>
      </c>
      <c r="E104" s="27">
        <v>63</v>
      </c>
      <c r="F104" s="30">
        <v>81.4</v>
      </c>
      <c r="G104" s="31">
        <v>100</v>
      </c>
      <c r="H104" s="29">
        <f aca="true" t="shared" si="5" ref="H104:H124">G104/F104*100</f>
        <v>122.85012285012284</v>
      </c>
    </row>
    <row r="105" spans="1:8" ht="48" customHeight="1">
      <c r="A105" s="21">
        <v>87</v>
      </c>
      <c r="B105" s="3" t="s">
        <v>93</v>
      </c>
      <c r="C105" s="12" t="s">
        <v>38</v>
      </c>
      <c r="D105" s="27">
        <v>70</v>
      </c>
      <c r="E105" s="27">
        <v>78</v>
      </c>
      <c r="F105" s="30">
        <v>75</v>
      </c>
      <c r="G105" s="31">
        <v>75</v>
      </c>
      <c r="H105" s="29">
        <f t="shared" si="5"/>
        <v>100</v>
      </c>
    </row>
    <row r="106" spans="1:8" ht="15.75">
      <c r="A106" s="21">
        <v>88</v>
      </c>
      <c r="B106" s="3" t="s">
        <v>64</v>
      </c>
      <c r="C106" s="12" t="s">
        <v>49</v>
      </c>
      <c r="D106" s="27">
        <v>5541</v>
      </c>
      <c r="E106" s="27">
        <v>14250</v>
      </c>
      <c r="F106" s="30">
        <v>20917</v>
      </c>
      <c r="G106" s="31">
        <v>20269</v>
      </c>
      <c r="H106" s="29">
        <f t="shared" si="5"/>
        <v>96.90204140173066</v>
      </c>
    </row>
    <row r="107" spans="1:8" ht="15.75">
      <c r="A107" s="23"/>
      <c r="B107" s="4" t="s">
        <v>16</v>
      </c>
      <c r="C107" s="12"/>
      <c r="D107" s="27"/>
      <c r="E107" s="27"/>
      <c r="F107" s="30"/>
      <c r="G107" s="31"/>
      <c r="H107" s="29"/>
    </row>
    <row r="108" spans="1:8" ht="31.5">
      <c r="A108" s="21">
        <v>89</v>
      </c>
      <c r="B108" s="3" t="s">
        <v>17</v>
      </c>
      <c r="C108" s="72" t="s">
        <v>70</v>
      </c>
      <c r="D108" s="27">
        <v>13.9</v>
      </c>
      <c r="E108" s="27">
        <v>6.9</v>
      </c>
      <c r="F108" s="30">
        <v>8.3</v>
      </c>
      <c r="G108" s="31">
        <v>9.1</v>
      </c>
      <c r="H108" s="29">
        <f t="shared" si="5"/>
        <v>109.63855421686746</v>
      </c>
    </row>
    <row r="109" spans="1:8" ht="31.5">
      <c r="A109" s="21">
        <v>90</v>
      </c>
      <c r="B109" s="3" t="s">
        <v>18</v>
      </c>
      <c r="C109" s="73"/>
      <c r="D109" s="27">
        <v>137</v>
      </c>
      <c r="E109" s="27">
        <v>0</v>
      </c>
      <c r="F109" s="30">
        <v>0</v>
      </c>
      <c r="G109" s="31">
        <v>0</v>
      </c>
      <c r="H109" s="29"/>
    </row>
    <row r="110" spans="1:8" ht="47.25">
      <c r="A110" s="21">
        <v>91</v>
      </c>
      <c r="B110" s="9" t="s">
        <v>19</v>
      </c>
      <c r="C110" s="74"/>
      <c r="D110" s="27">
        <v>0</v>
      </c>
      <c r="E110" s="27">
        <v>768</v>
      </c>
      <c r="F110" s="30">
        <v>1005.5</v>
      </c>
      <c r="G110" s="31">
        <v>902.7</v>
      </c>
      <c r="H110" s="29">
        <f t="shared" si="5"/>
        <v>89.7762307309796</v>
      </c>
    </row>
    <row r="111" spans="1:8" ht="15.75">
      <c r="A111" s="21">
        <v>92</v>
      </c>
      <c r="B111" s="3" t="s">
        <v>20</v>
      </c>
      <c r="C111" s="12" t="s">
        <v>94</v>
      </c>
      <c r="D111" s="27">
        <v>64</v>
      </c>
      <c r="E111" s="27">
        <v>66.8</v>
      </c>
      <c r="F111" s="30">
        <v>68.2</v>
      </c>
      <c r="G111" s="31" t="s">
        <v>146</v>
      </c>
      <c r="H111" s="29"/>
    </row>
    <row r="112" spans="1:8" ht="15.75">
      <c r="A112" s="21">
        <v>93</v>
      </c>
      <c r="B112" s="3" t="s">
        <v>21</v>
      </c>
      <c r="C112" s="12" t="s">
        <v>49</v>
      </c>
      <c r="D112" s="27">
        <v>8347</v>
      </c>
      <c r="E112" s="27">
        <v>20500</v>
      </c>
      <c r="F112" s="30">
        <v>21715.6</v>
      </c>
      <c r="G112" s="31">
        <v>21561.4</v>
      </c>
      <c r="H112" s="29">
        <f t="shared" si="5"/>
        <v>99.28991140009948</v>
      </c>
    </row>
    <row r="113" spans="1:8" ht="15.75">
      <c r="A113" s="23"/>
      <c r="B113" s="4" t="s">
        <v>22</v>
      </c>
      <c r="C113" s="12"/>
      <c r="D113" s="27"/>
      <c r="E113" s="27"/>
      <c r="F113" s="30"/>
      <c r="G113" s="31"/>
      <c r="H113" s="29"/>
    </row>
    <row r="114" spans="1:8" ht="31.5">
      <c r="A114" s="21">
        <v>94</v>
      </c>
      <c r="B114" s="3" t="s">
        <v>95</v>
      </c>
      <c r="C114" s="12" t="s">
        <v>38</v>
      </c>
      <c r="D114" s="27">
        <v>6.3</v>
      </c>
      <c r="E114" s="27">
        <v>34.5</v>
      </c>
      <c r="F114" s="56">
        <v>34.5</v>
      </c>
      <c r="G114" s="31">
        <v>34.6</v>
      </c>
      <c r="H114" s="29">
        <f t="shared" si="5"/>
        <v>100.28985507246378</v>
      </c>
    </row>
    <row r="115" spans="1:8" ht="45" customHeight="1">
      <c r="A115" s="21">
        <v>95</v>
      </c>
      <c r="B115" s="1" t="s">
        <v>97</v>
      </c>
      <c r="C115" s="72" t="s">
        <v>111</v>
      </c>
      <c r="D115" s="27">
        <v>5830</v>
      </c>
      <c r="E115" s="27">
        <v>5830</v>
      </c>
      <c r="F115" s="56">
        <v>5830</v>
      </c>
      <c r="G115" s="30">
        <v>5830</v>
      </c>
      <c r="H115" s="29">
        <f t="shared" si="5"/>
        <v>100</v>
      </c>
    </row>
    <row r="116" spans="1:8" ht="15.75">
      <c r="A116" s="21">
        <v>96</v>
      </c>
      <c r="B116" s="1" t="s">
        <v>96</v>
      </c>
      <c r="C116" s="73"/>
      <c r="D116" s="27">
        <v>30240</v>
      </c>
      <c r="E116" s="27">
        <v>30240</v>
      </c>
      <c r="F116" s="56">
        <v>30240</v>
      </c>
      <c r="G116" s="30">
        <v>30240</v>
      </c>
      <c r="H116" s="29">
        <f t="shared" si="5"/>
        <v>100</v>
      </c>
    </row>
    <row r="117" spans="1:8" ht="15.75">
      <c r="A117" s="21">
        <v>97</v>
      </c>
      <c r="B117" s="3" t="s">
        <v>137</v>
      </c>
      <c r="C117" s="74"/>
      <c r="D117" s="27">
        <v>0</v>
      </c>
      <c r="E117" s="27">
        <v>0</v>
      </c>
      <c r="F117" s="56">
        <v>0</v>
      </c>
      <c r="G117" s="31">
        <v>0</v>
      </c>
      <c r="H117" s="29"/>
    </row>
    <row r="118" spans="1:8" ht="15.75">
      <c r="A118" s="21">
        <v>98</v>
      </c>
      <c r="B118" s="3" t="s">
        <v>66</v>
      </c>
      <c r="C118" s="12" t="s">
        <v>69</v>
      </c>
      <c r="D118" s="27">
        <v>0</v>
      </c>
      <c r="E118" s="27">
        <v>1.4</v>
      </c>
      <c r="F118" s="56">
        <v>1.5</v>
      </c>
      <c r="G118" s="31">
        <v>1.6</v>
      </c>
      <c r="H118" s="29">
        <f t="shared" si="5"/>
        <v>106.66666666666667</v>
      </c>
    </row>
    <row r="119" spans="1:8" ht="15.75">
      <c r="A119" s="21">
        <v>99</v>
      </c>
      <c r="B119" s="3" t="s">
        <v>68</v>
      </c>
      <c r="C119" s="12" t="s">
        <v>70</v>
      </c>
      <c r="D119" s="27">
        <v>52</v>
      </c>
      <c r="E119" s="27">
        <v>89</v>
      </c>
      <c r="F119" s="56">
        <v>89</v>
      </c>
      <c r="G119" s="31">
        <v>107</v>
      </c>
      <c r="H119" s="29">
        <f t="shared" si="5"/>
        <v>120.2247191011236</v>
      </c>
    </row>
    <row r="120" spans="1:8" ht="15.75">
      <c r="A120" s="21">
        <v>100</v>
      </c>
      <c r="B120" s="3" t="s">
        <v>64</v>
      </c>
      <c r="C120" s="12" t="s">
        <v>49</v>
      </c>
      <c r="D120" s="27">
        <v>4558</v>
      </c>
      <c r="E120" s="27">
        <v>17200</v>
      </c>
      <c r="F120" s="56">
        <v>17350</v>
      </c>
      <c r="G120" s="31">
        <v>17645</v>
      </c>
      <c r="H120" s="29">
        <f t="shared" si="5"/>
        <v>101.70028818443804</v>
      </c>
    </row>
    <row r="121" spans="1:8" ht="15.75">
      <c r="A121" s="23"/>
      <c r="B121" s="4" t="s">
        <v>23</v>
      </c>
      <c r="C121" s="12"/>
      <c r="D121" s="27"/>
      <c r="E121" s="27"/>
      <c r="F121" s="56"/>
      <c r="G121" s="31"/>
      <c r="H121" s="29"/>
    </row>
    <row r="122" spans="1:8" ht="47.25">
      <c r="A122" s="21">
        <v>101</v>
      </c>
      <c r="B122" s="3" t="s">
        <v>98</v>
      </c>
      <c r="C122" s="12" t="s">
        <v>38</v>
      </c>
      <c r="D122" s="27">
        <v>6.5</v>
      </c>
      <c r="E122" s="27">
        <v>4.7</v>
      </c>
      <c r="F122" s="56">
        <v>4.7</v>
      </c>
      <c r="G122" s="62">
        <v>4.7</v>
      </c>
      <c r="H122" s="29">
        <f t="shared" si="5"/>
        <v>100</v>
      </c>
    </row>
    <row r="123" spans="1:8" ht="15.75">
      <c r="A123" s="21">
        <f>A122+1</f>
        <v>102</v>
      </c>
      <c r="B123" s="3" t="s">
        <v>99</v>
      </c>
      <c r="C123" s="12" t="s">
        <v>72</v>
      </c>
      <c r="D123" s="27">
        <v>0.34</v>
      </c>
      <c r="E123" s="27">
        <v>1.44</v>
      </c>
      <c r="F123" s="56">
        <v>1.6</v>
      </c>
      <c r="G123" s="62">
        <v>1.01</v>
      </c>
      <c r="H123" s="29">
        <f t="shared" si="5"/>
        <v>63.125</v>
      </c>
    </row>
    <row r="124" spans="1:8" ht="63">
      <c r="A124" s="21">
        <f>A123+1</f>
        <v>103</v>
      </c>
      <c r="B124" s="3" t="s">
        <v>100</v>
      </c>
      <c r="C124" s="12" t="s">
        <v>38</v>
      </c>
      <c r="D124" s="27">
        <v>0.79</v>
      </c>
      <c r="E124" s="27">
        <v>0.32</v>
      </c>
      <c r="F124" s="56">
        <v>0.3</v>
      </c>
      <c r="G124" s="62">
        <v>0.2</v>
      </c>
      <c r="H124" s="29">
        <f t="shared" si="5"/>
        <v>66.66666666666667</v>
      </c>
    </row>
    <row r="125" spans="1:8" ht="15.75">
      <c r="A125" s="21">
        <f>A124+1</f>
        <v>104</v>
      </c>
      <c r="B125" s="3" t="s">
        <v>68</v>
      </c>
      <c r="C125" s="12" t="s">
        <v>70</v>
      </c>
      <c r="D125" s="27">
        <v>109</v>
      </c>
      <c r="E125" s="27">
        <v>227</v>
      </c>
      <c r="F125" s="56">
        <v>55</v>
      </c>
      <c r="G125" s="31">
        <v>55</v>
      </c>
      <c r="H125" s="29">
        <f>G125/F125*100</f>
        <v>100</v>
      </c>
    </row>
    <row r="126" spans="1:8" ht="15.75">
      <c r="A126" s="21">
        <f>A125+1</f>
        <v>105</v>
      </c>
      <c r="B126" s="3" t="s">
        <v>64</v>
      </c>
      <c r="C126" s="12" t="s">
        <v>49</v>
      </c>
      <c r="D126" s="27">
        <v>6722</v>
      </c>
      <c r="E126" s="27">
        <v>18520</v>
      </c>
      <c r="F126" s="56">
        <v>19000</v>
      </c>
      <c r="G126" s="31">
        <v>19905.65</v>
      </c>
      <c r="H126" s="29">
        <f>G126/F126*100</f>
        <v>104.76657894736843</v>
      </c>
    </row>
    <row r="127" spans="1:12" ht="15.75">
      <c r="A127" s="23"/>
      <c r="B127" s="4" t="s">
        <v>24</v>
      </c>
      <c r="C127" s="12"/>
      <c r="D127" s="27"/>
      <c r="E127" s="27"/>
      <c r="F127" s="30"/>
      <c r="G127" s="31"/>
      <c r="H127" s="29"/>
      <c r="K127" s="53"/>
      <c r="L127" s="53"/>
    </row>
    <row r="128" spans="1:8" ht="31.5">
      <c r="A128" s="21">
        <v>106</v>
      </c>
      <c r="B128" s="3" t="s">
        <v>25</v>
      </c>
      <c r="C128" s="12"/>
      <c r="D128" s="27"/>
      <c r="E128" s="27"/>
      <c r="F128" s="27"/>
      <c r="G128" s="28"/>
      <c r="H128" s="29"/>
    </row>
    <row r="129" spans="1:8" ht="16.5" customHeight="1">
      <c r="A129" s="23"/>
      <c r="B129" s="3" t="s">
        <v>102</v>
      </c>
      <c r="C129" s="72" t="s">
        <v>101</v>
      </c>
      <c r="D129" s="27">
        <v>0</v>
      </c>
      <c r="E129" s="27">
        <v>3.1</v>
      </c>
      <c r="F129" s="56">
        <v>16.2</v>
      </c>
      <c r="G129" s="31">
        <v>13.5</v>
      </c>
      <c r="H129" s="29">
        <f aca="true" t="shared" si="6" ref="H129:H135">G129/F129*100</f>
        <v>83.33333333333334</v>
      </c>
    </row>
    <row r="130" spans="1:11" ht="15.75">
      <c r="A130" s="23"/>
      <c r="B130" s="3" t="s">
        <v>103</v>
      </c>
      <c r="C130" s="73"/>
      <c r="D130" s="27">
        <v>0</v>
      </c>
      <c r="E130" s="27">
        <v>0</v>
      </c>
      <c r="F130" s="56">
        <v>8.1</v>
      </c>
      <c r="G130" s="31">
        <v>5.4</v>
      </c>
      <c r="H130" s="29">
        <f t="shared" si="6"/>
        <v>66.66666666666667</v>
      </c>
      <c r="K130" s="54"/>
    </row>
    <row r="131" spans="1:8" ht="15.75">
      <c r="A131" s="23"/>
      <c r="B131" s="3" t="s">
        <v>104</v>
      </c>
      <c r="C131" s="73"/>
      <c r="D131" s="27">
        <v>100</v>
      </c>
      <c r="E131" s="27">
        <v>46.9</v>
      </c>
      <c r="F131" s="56">
        <v>78.4</v>
      </c>
      <c r="G131" s="31">
        <v>37.8</v>
      </c>
      <c r="H131" s="35">
        <f t="shared" si="6"/>
        <v>48.21428571428571</v>
      </c>
    </row>
    <row r="132" spans="1:8" ht="31.5">
      <c r="A132" s="23"/>
      <c r="B132" s="3" t="s">
        <v>105</v>
      </c>
      <c r="C132" s="74"/>
      <c r="D132" s="27">
        <v>0</v>
      </c>
      <c r="E132" s="27">
        <v>15.6</v>
      </c>
      <c r="F132" s="56">
        <v>14.3</v>
      </c>
      <c r="G132" s="31">
        <v>14.3</v>
      </c>
      <c r="H132" s="35">
        <f t="shared" si="6"/>
        <v>100</v>
      </c>
    </row>
    <row r="133" spans="1:8" ht="110.25">
      <c r="A133" s="21">
        <v>107</v>
      </c>
      <c r="B133" s="3" t="s">
        <v>106</v>
      </c>
      <c r="C133" s="12" t="s">
        <v>38</v>
      </c>
      <c r="D133" s="27">
        <v>3</v>
      </c>
      <c r="E133" s="27">
        <v>7.2</v>
      </c>
      <c r="F133" s="56">
        <v>10.4</v>
      </c>
      <c r="G133" s="31">
        <v>10.4</v>
      </c>
      <c r="H133" s="27">
        <f t="shared" si="6"/>
        <v>100</v>
      </c>
    </row>
    <row r="134" spans="1:8" ht="15.75">
      <c r="A134" s="21">
        <v>108</v>
      </c>
      <c r="B134" s="7" t="s">
        <v>68</v>
      </c>
      <c r="C134" s="12" t="s">
        <v>45</v>
      </c>
      <c r="D134" s="27">
        <v>4</v>
      </c>
      <c r="E134" s="27">
        <v>3</v>
      </c>
      <c r="F134" s="56">
        <v>3</v>
      </c>
      <c r="G134" s="31">
        <v>3</v>
      </c>
      <c r="H134" s="27">
        <f t="shared" si="6"/>
        <v>100</v>
      </c>
    </row>
    <row r="135" spans="1:8" ht="15.75">
      <c r="A135" s="21">
        <v>109</v>
      </c>
      <c r="B135" s="7" t="s">
        <v>64</v>
      </c>
      <c r="C135" s="12" t="s">
        <v>49</v>
      </c>
      <c r="D135" s="27">
        <v>7754</v>
      </c>
      <c r="E135" s="27">
        <v>22460</v>
      </c>
      <c r="F135" s="56">
        <v>22460</v>
      </c>
      <c r="G135" s="31">
        <v>22500</v>
      </c>
      <c r="H135" s="35">
        <f t="shared" si="6"/>
        <v>100.17809439002671</v>
      </c>
    </row>
    <row r="136" spans="1:8" ht="15.75">
      <c r="A136" s="23"/>
      <c r="B136" s="2" t="s">
        <v>26</v>
      </c>
      <c r="C136" s="12"/>
      <c r="D136" s="27"/>
      <c r="E136" s="27"/>
      <c r="F136" s="56"/>
      <c r="G136" s="31"/>
      <c r="H136" s="27"/>
    </row>
    <row r="137" spans="1:8" ht="31.5">
      <c r="A137" s="21">
        <v>110</v>
      </c>
      <c r="B137" s="3" t="s">
        <v>107</v>
      </c>
      <c r="C137" s="12" t="s">
        <v>73</v>
      </c>
      <c r="D137" s="27">
        <v>3464</v>
      </c>
      <c r="E137" s="27">
        <v>2469.8</v>
      </c>
      <c r="F137" s="56">
        <v>2464.8</v>
      </c>
      <c r="G137" s="31">
        <v>2730.4</v>
      </c>
      <c r="H137" s="29">
        <f>G137/F137*100</f>
        <v>110.77572216812723</v>
      </c>
    </row>
    <row r="138" spans="1:8" ht="24" customHeight="1">
      <c r="A138" s="69" t="s">
        <v>27</v>
      </c>
      <c r="B138" s="70"/>
      <c r="C138" s="70"/>
      <c r="D138" s="70"/>
      <c r="E138" s="70"/>
      <c r="F138" s="70"/>
      <c r="G138" s="70"/>
      <c r="H138" s="71"/>
    </row>
    <row r="139" spans="1:8" ht="15.75">
      <c r="A139" s="23"/>
      <c r="B139" s="10" t="s">
        <v>28</v>
      </c>
      <c r="C139" s="12"/>
      <c r="D139" s="11"/>
      <c r="E139" s="11"/>
      <c r="F139" s="11"/>
      <c r="G139" s="17"/>
      <c r="H139" s="11"/>
    </row>
    <row r="140" spans="1:8" ht="15.75">
      <c r="A140" s="21">
        <v>111</v>
      </c>
      <c r="B140" s="3" t="s">
        <v>108</v>
      </c>
      <c r="C140" s="12" t="s">
        <v>72</v>
      </c>
      <c r="D140" s="33">
        <v>5.23</v>
      </c>
      <c r="E140" s="33">
        <v>255</v>
      </c>
      <c r="F140" s="63">
        <v>283.76</v>
      </c>
      <c r="G140" s="42">
        <v>283.76</v>
      </c>
      <c r="H140" s="33">
        <f>G140/F140*100</f>
        <v>100</v>
      </c>
    </row>
    <row r="141" spans="1:8" ht="15.75">
      <c r="A141" s="21">
        <f>A140+1</f>
        <v>112</v>
      </c>
      <c r="B141" s="3" t="s">
        <v>110</v>
      </c>
      <c r="C141" s="12" t="s">
        <v>109</v>
      </c>
      <c r="D141" s="33">
        <v>5.1</v>
      </c>
      <c r="E141" s="33">
        <v>11.8</v>
      </c>
      <c r="F141" s="63">
        <v>12</v>
      </c>
      <c r="G141" s="42">
        <v>9.508</v>
      </c>
      <c r="H141" s="34">
        <f>G141/F141*100</f>
        <v>79.23333333333332</v>
      </c>
    </row>
    <row r="142" spans="1:8" ht="31.5">
      <c r="A142" s="21">
        <f>A141+1</f>
        <v>113</v>
      </c>
      <c r="B142" s="3" t="s">
        <v>112</v>
      </c>
      <c r="C142" s="12" t="s">
        <v>111</v>
      </c>
      <c r="D142" s="33">
        <v>16.5</v>
      </c>
      <c r="E142" s="33">
        <v>18.1</v>
      </c>
      <c r="F142" s="63">
        <v>21</v>
      </c>
      <c r="G142" s="42">
        <v>18.5</v>
      </c>
      <c r="H142" s="34">
        <f>G142/F142*100</f>
        <v>88.09523809523809</v>
      </c>
    </row>
    <row r="143" spans="1:8" ht="31.5">
      <c r="A143" s="23"/>
      <c r="B143" s="3" t="s">
        <v>113</v>
      </c>
      <c r="C143" s="12" t="s">
        <v>111</v>
      </c>
      <c r="D143" s="33">
        <v>0.13</v>
      </c>
      <c r="E143" s="33">
        <v>0.3</v>
      </c>
      <c r="F143" s="63">
        <v>0.4</v>
      </c>
      <c r="G143" s="42">
        <v>0.3</v>
      </c>
      <c r="H143" s="33">
        <f>G143/F143*100</f>
        <v>74.99999999999999</v>
      </c>
    </row>
    <row r="144" spans="1:8" ht="15.75">
      <c r="A144" s="21">
        <v>114</v>
      </c>
      <c r="B144" s="3" t="s">
        <v>68</v>
      </c>
      <c r="C144" s="12" t="s">
        <v>70</v>
      </c>
      <c r="D144" s="33">
        <v>184</v>
      </c>
      <c r="E144" s="33">
        <v>92</v>
      </c>
      <c r="F144" s="63">
        <v>0</v>
      </c>
      <c r="G144" s="42">
        <v>0</v>
      </c>
      <c r="H144" s="34"/>
    </row>
    <row r="145" spans="1:8" ht="15.75">
      <c r="A145" s="21">
        <v>115</v>
      </c>
      <c r="B145" s="3" t="s">
        <v>64</v>
      </c>
      <c r="C145" s="12" t="s">
        <v>49</v>
      </c>
      <c r="D145" s="33">
        <v>6152</v>
      </c>
      <c r="E145" s="33">
        <v>19000</v>
      </c>
      <c r="F145" s="63">
        <v>0</v>
      </c>
      <c r="G145" s="42">
        <v>0</v>
      </c>
      <c r="H145" s="34"/>
    </row>
    <row r="146" spans="1:8" ht="15.75">
      <c r="A146" s="23"/>
      <c r="B146" s="4" t="s">
        <v>29</v>
      </c>
      <c r="C146" s="12"/>
      <c r="D146" s="11"/>
      <c r="E146" s="11"/>
      <c r="F146" s="40"/>
      <c r="G146" s="41"/>
      <c r="H146" s="11"/>
    </row>
    <row r="147" spans="1:8" ht="62.25" customHeight="1">
      <c r="A147" s="21">
        <f>A145+1</f>
        <v>116</v>
      </c>
      <c r="B147" s="9" t="s">
        <v>114</v>
      </c>
      <c r="C147" s="12" t="s">
        <v>38</v>
      </c>
      <c r="D147" s="27">
        <v>33</v>
      </c>
      <c r="E147" s="27">
        <v>93</v>
      </c>
      <c r="F147" s="30">
        <v>94.5</v>
      </c>
      <c r="G147" s="31">
        <v>96</v>
      </c>
      <c r="H147" s="29">
        <f>G147/F147*100</f>
        <v>101.58730158730158</v>
      </c>
    </row>
    <row r="148" spans="1:8" ht="15.75">
      <c r="A148" s="21">
        <v>117</v>
      </c>
      <c r="B148" s="3" t="s">
        <v>115</v>
      </c>
      <c r="C148" s="12" t="s">
        <v>38</v>
      </c>
      <c r="D148" s="27">
        <v>78</v>
      </c>
      <c r="E148" s="27">
        <v>68.8</v>
      </c>
      <c r="F148" s="30">
        <v>55</v>
      </c>
      <c r="G148" s="31">
        <v>69</v>
      </c>
      <c r="H148" s="29">
        <f>G148/F148*100</f>
        <v>125.45454545454547</v>
      </c>
    </row>
    <row r="149" spans="1:8" ht="31.5">
      <c r="A149" s="21">
        <v>118</v>
      </c>
      <c r="B149" s="3" t="s">
        <v>116</v>
      </c>
      <c r="C149" s="12" t="s">
        <v>38</v>
      </c>
      <c r="D149" s="27">
        <v>6.5</v>
      </c>
      <c r="E149" s="27">
        <v>1.25</v>
      </c>
      <c r="F149" s="56">
        <v>0.15</v>
      </c>
      <c r="G149" s="31">
        <v>0.15</v>
      </c>
      <c r="H149" s="35">
        <f>G149/F149*100</f>
        <v>100</v>
      </c>
    </row>
    <row r="150" spans="1:8" ht="31.5">
      <c r="A150" s="21">
        <v>119</v>
      </c>
      <c r="B150" s="3" t="s">
        <v>117</v>
      </c>
      <c r="C150" s="12" t="s">
        <v>38</v>
      </c>
      <c r="D150" s="27">
        <v>63</v>
      </c>
      <c r="E150" s="27">
        <v>0</v>
      </c>
      <c r="F150" s="30">
        <v>0</v>
      </c>
      <c r="G150" s="31">
        <v>36</v>
      </c>
      <c r="H150" s="35"/>
    </row>
    <row r="151" spans="1:8" ht="15.75">
      <c r="A151" s="21">
        <v>120</v>
      </c>
      <c r="B151" s="3" t="s">
        <v>68</v>
      </c>
      <c r="C151" s="12" t="s">
        <v>70</v>
      </c>
      <c r="D151" s="27">
        <v>379</v>
      </c>
      <c r="E151" s="27">
        <v>352</v>
      </c>
      <c r="F151" s="30">
        <v>352</v>
      </c>
      <c r="G151" s="31">
        <v>323</v>
      </c>
      <c r="H151" s="55">
        <f>G151/F151*100</f>
        <v>91.76136363636364</v>
      </c>
    </row>
    <row r="152" spans="1:8" ht="15.75">
      <c r="A152" s="21">
        <v>121</v>
      </c>
      <c r="B152" s="3" t="s">
        <v>64</v>
      </c>
      <c r="C152" s="12" t="s">
        <v>49</v>
      </c>
      <c r="D152" s="27">
        <v>6000</v>
      </c>
      <c r="E152" s="27">
        <v>12589</v>
      </c>
      <c r="F152" s="30">
        <v>13500</v>
      </c>
      <c r="G152" s="31">
        <v>15266</v>
      </c>
      <c r="H152" s="29">
        <f>G152/F152*100</f>
        <v>113.08148148148148</v>
      </c>
    </row>
    <row r="153" spans="1:8" ht="15.75">
      <c r="A153" s="23"/>
      <c r="B153" s="4" t="s">
        <v>30</v>
      </c>
      <c r="C153" s="12"/>
      <c r="D153" s="27"/>
      <c r="E153" s="27"/>
      <c r="F153" s="30"/>
      <c r="G153" s="31"/>
      <c r="H153" s="29"/>
    </row>
    <row r="154" spans="1:8" ht="15.75">
      <c r="A154" s="21">
        <f>A152+1</f>
        <v>122</v>
      </c>
      <c r="B154" s="3" t="s">
        <v>119</v>
      </c>
      <c r="C154" s="12" t="s">
        <v>118</v>
      </c>
      <c r="D154" s="27">
        <v>0</v>
      </c>
      <c r="E154" s="27">
        <v>1.1</v>
      </c>
      <c r="F154" s="30">
        <v>0</v>
      </c>
      <c r="G154" s="30">
        <v>0</v>
      </c>
      <c r="H154" s="29"/>
    </row>
    <row r="155" spans="1:8" ht="15.75">
      <c r="A155" s="21">
        <f>A154+1</f>
        <v>123</v>
      </c>
      <c r="B155" s="3" t="s">
        <v>120</v>
      </c>
      <c r="C155" s="12" t="s">
        <v>118</v>
      </c>
      <c r="D155" s="27">
        <v>0</v>
      </c>
      <c r="E155" s="27">
        <v>0</v>
      </c>
      <c r="F155" s="30">
        <v>3.5</v>
      </c>
      <c r="G155" s="30">
        <v>0</v>
      </c>
      <c r="H155" s="29"/>
    </row>
    <row r="156" spans="1:8" ht="15.75">
      <c r="A156" s="21">
        <f aca="true" t="shared" si="7" ref="A156:A161">A155+1</f>
        <v>124</v>
      </c>
      <c r="B156" s="7" t="s">
        <v>122</v>
      </c>
      <c r="C156" s="12" t="s">
        <v>121</v>
      </c>
      <c r="D156" s="27">
        <v>0</v>
      </c>
      <c r="E156" s="27">
        <v>0</v>
      </c>
      <c r="F156" s="30">
        <v>0</v>
      </c>
      <c r="G156" s="30">
        <v>0</v>
      </c>
      <c r="H156" s="29"/>
    </row>
    <row r="157" spans="1:8" ht="31.5">
      <c r="A157" s="21">
        <f t="shared" si="7"/>
        <v>125</v>
      </c>
      <c r="B157" s="3" t="s">
        <v>123</v>
      </c>
      <c r="C157" s="12" t="s">
        <v>124</v>
      </c>
      <c r="D157" s="27">
        <v>0.16</v>
      </c>
      <c r="E157" s="27">
        <v>0</v>
      </c>
      <c r="F157" s="30">
        <v>0</v>
      </c>
      <c r="G157" s="30">
        <v>0</v>
      </c>
      <c r="H157" s="29"/>
    </row>
    <row r="158" spans="1:8" ht="31.5">
      <c r="A158" s="21">
        <f t="shared" si="7"/>
        <v>126</v>
      </c>
      <c r="B158" s="3" t="s">
        <v>125</v>
      </c>
      <c r="C158" s="12" t="s">
        <v>126</v>
      </c>
      <c r="D158" s="27">
        <v>15.3</v>
      </c>
      <c r="E158" s="27">
        <v>0</v>
      </c>
      <c r="F158" s="30">
        <v>0</v>
      </c>
      <c r="G158" s="30">
        <v>0</v>
      </c>
      <c r="H158" s="29"/>
    </row>
    <row r="159" spans="1:8" ht="78.75">
      <c r="A159" s="21">
        <f t="shared" si="7"/>
        <v>127</v>
      </c>
      <c r="B159" s="3" t="s">
        <v>127</v>
      </c>
      <c r="C159" s="12" t="s">
        <v>38</v>
      </c>
      <c r="D159" s="27">
        <v>82</v>
      </c>
      <c r="E159" s="27">
        <v>51.1</v>
      </c>
      <c r="F159" s="30">
        <v>68</v>
      </c>
      <c r="G159" s="31">
        <v>43.85</v>
      </c>
      <c r="H159" s="35">
        <f>G159/F159*100</f>
        <v>64.48529411764706</v>
      </c>
    </row>
    <row r="160" spans="1:8" ht="15.75">
      <c r="A160" s="21">
        <f t="shared" si="7"/>
        <v>128</v>
      </c>
      <c r="B160" s="3" t="s">
        <v>68</v>
      </c>
      <c r="C160" s="12" t="s">
        <v>70</v>
      </c>
      <c r="D160" s="27">
        <v>298</v>
      </c>
      <c r="E160" s="27">
        <v>0</v>
      </c>
      <c r="F160" s="30">
        <v>0</v>
      </c>
      <c r="G160" s="30">
        <v>0</v>
      </c>
      <c r="H160" s="27"/>
    </row>
    <row r="161" spans="1:8" ht="15.75">
      <c r="A161" s="21">
        <f t="shared" si="7"/>
        <v>129</v>
      </c>
      <c r="B161" s="3" t="s">
        <v>52</v>
      </c>
      <c r="C161" s="12" t="s">
        <v>49</v>
      </c>
      <c r="D161" s="27">
        <v>8940</v>
      </c>
      <c r="E161" s="27">
        <v>0</v>
      </c>
      <c r="F161" s="30">
        <v>0</v>
      </c>
      <c r="G161" s="30">
        <v>0</v>
      </c>
      <c r="H161" s="27"/>
    </row>
    <row r="162" spans="1:8" ht="31.5">
      <c r="A162" s="23"/>
      <c r="B162" s="4" t="s">
        <v>31</v>
      </c>
      <c r="C162" s="12"/>
      <c r="D162" s="27"/>
      <c r="E162" s="27"/>
      <c r="F162" s="30"/>
      <c r="G162" s="31"/>
      <c r="H162" s="27"/>
    </row>
    <row r="163" spans="1:8" ht="15.75">
      <c r="A163" s="21">
        <f>A161+1</f>
        <v>130</v>
      </c>
      <c r="B163" s="3" t="s">
        <v>128</v>
      </c>
      <c r="C163" s="12" t="s">
        <v>72</v>
      </c>
      <c r="D163" s="27">
        <v>22.9</v>
      </c>
      <c r="E163" s="27">
        <v>24.7</v>
      </c>
      <c r="F163" s="30">
        <v>30</v>
      </c>
      <c r="G163" s="31">
        <v>30</v>
      </c>
      <c r="H163" s="29">
        <f>G163/F163*100</f>
        <v>100</v>
      </c>
    </row>
    <row r="164" spans="1:8" ht="31.5">
      <c r="A164" s="21">
        <f>A163+1</f>
        <v>131</v>
      </c>
      <c r="B164" s="3" t="s">
        <v>129</v>
      </c>
      <c r="C164" s="12" t="s">
        <v>70</v>
      </c>
      <c r="D164" s="27">
        <v>0</v>
      </c>
      <c r="E164" s="27">
        <v>82.41</v>
      </c>
      <c r="F164" s="30">
        <v>83</v>
      </c>
      <c r="G164" s="31">
        <v>83</v>
      </c>
      <c r="H164" s="29">
        <f>G164/F164*100</f>
        <v>100</v>
      </c>
    </row>
    <row r="165" spans="1:8" ht="15.75">
      <c r="A165" s="21">
        <f>A164+1</f>
        <v>132</v>
      </c>
      <c r="B165" s="3" t="s">
        <v>68</v>
      </c>
      <c r="C165" s="12" t="s">
        <v>70</v>
      </c>
      <c r="D165" s="27">
        <v>57</v>
      </c>
      <c r="E165" s="27">
        <v>34</v>
      </c>
      <c r="F165" s="30">
        <v>34</v>
      </c>
      <c r="G165" s="31">
        <v>34</v>
      </c>
      <c r="H165" s="29">
        <f>G165/F165*100</f>
        <v>100</v>
      </c>
    </row>
    <row r="166" spans="1:8" ht="15.75">
      <c r="A166" s="21">
        <f>A165+1</f>
        <v>133</v>
      </c>
      <c r="B166" s="7" t="s">
        <v>64</v>
      </c>
      <c r="C166" s="12" t="s">
        <v>49</v>
      </c>
      <c r="D166" s="27">
        <v>15500</v>
      </c>
      <c r="E166" s="27">
        <v>22085</v>
      </c>
      <c r="F166" s="30">
        <v>23000</v>
      </c>
      <c r="G166" s="31">
        <v>23000</v>
      </c>
      <c r="H166" s="29">
        <f>G166/F166*100</f>
        <v>100</v>
      </c>
    </row>
    <row r="167" spans="1:8" ht="15.75">
      <c r="A167" s="23"/>
      <c r="B167" s="10" t="s">
        <v>32</v>
      </c>
      <c r="C167" s="12"/>
      <c r="D167" s="27"/>
      <c r="E167" s="27"/>
      <c r="F167" s="30"/>
      <c r="G167" s="31"/>
      <c r="H167" s="29"/>
    </row>
    <row r="168" spans="1:8" ht="15.75">
      <c r="A168" s="21">
        <v>134</v>
      </c>
      <c r="B168" s="3" t="s">
        <v>132</v>
      </c>
      <c r="C168" s="12" t="s">
        <v>118</v>
      </c>
      <c r="D168" s="27">
        <v>0</v>
      </c>
      <c r="E168" s="27">
        <v>5.8</v>
      </c>
      <c r="F168" s="30">
        <v>3.83</v>
      </c>
      <c r="G168" s="30">
        <v>3.83</v>
      </c>
      <c r="H168" s="29">
        <f>G168/F168*100</f>
        <v>100</v>
      </c>
    </row>
    <row r="169" spans="1:8" ht="15.75">
      <c r="A169" s="21">
        <v>135</v>
      </c>
      <c r="B169" s="3" t="s">
        <v>131</v>
      </c>
      <c r="C169" s="12" t="s">
        <v>130</v>
      </c>
      <c r="D169" s="27">
        <v>0</v>
      </c>
      <c r="E169" s="27">
        <v>0.66</v>
      </c>
      <c r="F169" s="56">
        <v>0.41</v>
      </c>
      <c r="G169" s="30">
        <v>0.41</v>
      </c>
      <c r="H169" s="29">
        <f>G169/F169*100</f>
        <v>100</v>
      </c>
    </row>
  </sheetData>
  <sheetProtection/>
  <mergeCells count="8">
    <mergeCell ref="A1:H1"/>
    <mergeCell ref="A2:H2"/>
    <mergeCell ref="A138:H138"/>
    <mergeCell ref="A86:G86"/>
    <mergeCell ref="C108:C110"/>
    <mergeCell ref="C115:C117"/>
    <mergeCell ref="C129:C132"/>
    <mergeCell ref="C98:C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2016-03-28T07:21:13Z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rentID">
    <vt:lpwstr>3243.00000000000</vt:lpwstr>
  </property>
  <property fmtid="{D5CDD505-2E9C-101B-9397-08002B2CF9AE}" pid="3" name="ParentInfo">
    <vt:lpwstr>Карточка проекта</vt:lpwstr>
  </property>
  <property fmtid="{D5CDD505-2E9C-101B-9397-08002B2CF9AE}" pid="4" name="ParentAddInfo">
    <vt:lpwstr>запрос информации об итогах реализации ПрСЭР МО за 1 полугодие 2015</vt:lpwstr>
  </property>
  <property fmtid="{D5CDD505-2E9C-101B-9397-08002B2CF9AE}" pid="5" name="DocLink">
    <vt:lpwstr>http://sed.govrb.ru/_layouts/Eos/Transfer.ashx?Action=DispForm&amp;SiteId=3a1c08d2-7b55-41f2-a706-1ae0ed930acc&amp;WebId=d7bc3ad6-65b4-4d15-91c1-7b17b43607d5&amp;ListId=23885d61-8fa1-4ba6-9f50-03587c3cce3b&amp;ItemId=3243&amp;End=1&amp;Close=1, №ПР-03/13-И3662/15 от 15.07.2015 </vt:lpwstr>
  </property>
  <property fmtid="{D5CDD505-2E9C-101B-9397-08002B2CF9AE}" pid="6" name="ParentRegDate">
    <vt:lpwstr>2015-07-15T18:10:56Z</vt:lpwstr>
  </property>
  <property fmtid="{D5CDD505-2E9C-101B-9397-08002B2CF9AE}" pid="7" name="ParentRegNumber">
    <vt:lpwstr>ПР-03/13-И3662/15</vt:lpwstr>
  </property>
  <property fmtid="{D5CDD505-2E9C-101B-9397-08002B2CF9AE}" pid="8" name="ProjectRedaction">
    <vt:lpwstr>1</vt:lpwstr>
  </property>
  <property fmtid="{D5CDD505-2E9C-101B-9397-08002B2CF9AE}" pid="9" name="ParentDocGroupLink">
    <vt:lpwstr>160</vt:lpwstr>
  </property>
  <property fmtid="{D5CDD505-2E9C-101B-9397-08002B2CF9AE}" pid="10" name="SortFile">
    <vt:lpwstr>2</vt:lpwstr>
  </property>
  <property fmtid="{D5CDD505-2E9C-101B-9397-08002B2CF9AE}" pid="11" name="FileTypeId">
    <vt:lpwstr>0</vt:lpwstr>
  </property>
  <property fmtid="{D5CDD505-2E9C-101B-9397-08002B2CF9AE}" pid="12" name="Comments">
    <vt:lpwstr/>
  </property>
  <property fmtid="{D5CDD505-2E9C-101B-9397-08002B2CF9AE}" pid="13" name="display_urn:schemas-microsoft-com:office:office#Editor">
    <vt:lpwstr>Моглоева Туяна Владимровна</vt:lpwstr>
  </property>
  <property fmtid="{D5CDD505-2E9C-101B-9397-08002B2CF9AE}" pid="14" name="display_urn:schemas-microsoft-com:office:office#Author">
    <vt:lpwstr>Моглоева Туяна Владимровна</vt:lpwstr>
  </property>
  <property fmtid="{D5CDD505-2E9C-101B-9397-08002B2CF9AE}" pid="15" name="ContentTypeId">
    <vt:lpwstr>0x01010066AA4E1CF076A941A4E24B2931D3DF6C00493C37D577E0D248BAFF1A1B1FDB5EA4</vt:lpwstr>
  </property>
  <property fmtid="{D5CDD505-2E9C-101B-9397-08002B2CF9AE}" pid="16" name="ActivityStateId">
    <vt:lpwstr>0</vt:lpwstr>
  </property>
</Properties>
</file>