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95" yWindow="1035" windowWidth="12885" windowHeight="11805"/>
  </bookViews>
  <sheets>
    <sheet name="Лист1" sheetId="1" r:id="rId1"/>
    <sheet name="опека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9" i="1" l="1"/>
  <c r="J6" i="1" l="1"/>
  <c r="J7" i="1"/>
  <c r="J8" i="1"/>
  <c r="J9" i="1"/>
  <c r="J142" i="1" l="1"/>
  <c r="J164" i="1" l="1"/>
  <c r="J165" i="1"/>
  <c r="J166" i="1"/>
  <c r="J163" i="1"/>
  <c r="J148" i="1"/>
  <c r="J149" i="1"/>
  <c r="J150" i="1"/>
  <c r="J151" i="1"/>
  <c r="J152" i="1"/>
  <c r="J147" i="1"/>
  <c r="J143" i="1"/>
  <c r="J144" i="1"/>
  <c r="J145" i="1"/>
  <c r="J140" i="1"/>
  <c r="J137" i="1"/>
  <c r="J129" i="1"/>
  <c r="J130" i="1"/>
  <c r="J131" i="1"/>
  <c r="J132" i="1"/>
  <c r="J133" i="1"/>
  <c r="J134" i="1"/>
  <c r="J135" i="1"/>
  <c r="J128" i="1"/>
  <c r="J123" i="1"/>
  <c r="J124" i="1"/>
  <c r="J125" i="1"/>
  <c r="J126" i="1"/>
  <c r="J122" i="1"/>
  <c r="J115" i="1"/>
  <c r="J116" i="1"/>
  <c r="J117" i="1"/>
  <c r="J118" i="1"/>
  <c r="J119" i="1"/>
  <c r="J120" i="1"/>
  <c r="J114" i="1"/>
  <c r="J109" i="1"/>
  <c r="J110" i="1"/>
  <c r="J111" i="1"/>
  <c r="J112" i="1"/>
  <c r="J108" i="1"/>
  <c r="J104" i="1"/>
  <c r="J105" i="1"/>
  <c r="J106" i="1"/>
  <c r="J103" i="1"/>
  <c r="J97" i="1"/>
  <c r="J98" i="1"/>
  <c r="J99" i="1"/>
  <c r="J100" i="1"/>
  <c r="J101" i="1"/>
  <c r="J96" i="1"/>
  <c r="J89" i="1"/>
  <c r="J90" i="1"/>
  <c r="J91" i="1"/>
  <c r="J92" i="1"/>
  <c r="J93" i="1"/>
  <c r="J94" i="1"/>
  <c r="J88" i="1"/>
  <c r="J82" i="1"/>
  <c r="J83" i="1"/>
  <c r="J84" i="1"/>
  <c r="J85" i="1"/>
  <c r="J81" i="1"/>
  <c r="J76" i="1"/>
  <c r="J77" i="1"/>
  <c r="J78" i="1"/>
  <c r="J79" i="1"/>
  <c r="J75" i="1"/>
  <c r="J70" i="1"/>
  <c r="J71" i="1"/>
  <c r="J72" i="1"/>
  <c r="J73" i="1"/>
  <c r="J69" i="1"/>
  <c r="J65" i="1"/>
  <c r="J66" i="1"/>
  <c r="J67" i="1"/>
  <c r="J64" i="1"/>
  <c r="J60" i="1"/>
  <c r="J61" i="1"/>
  <c r="J62" i="1"/>
  <c r="J59" i="1"/>
  <c r="J55" i="1"/>
  <c r="J56" i="1"/>
  <c r="J57" i="1"/>
  <c r="J54" i="1"/>
  <c r="J50" i="1"/>
  <c r="J51" i="1"/>
  <c r="J52" i="1"/>
  <c r="J49" i="1"/>
  <c r="J40" i="1"/>
  <c r="J41" i="1"/>
  <c r="J39" i="1"/>
  <c r="J35" i="1"/>
  <c r="J36" i="1"/>
  <c r="J37" i="1"/>
  <c r="J34" i="1"/>
  <c r="J30" i="1"/>
  <c r="J31" i="1"/>
  <c r="J32" i="1"/>
  <c r="J29" i="1"/>
  <c r="J20" i="1"/>
  <c r="J21" i="1"/>
  <c r="J22" i="1"/>
  <c r="J19" i="1"/>
  <c r="J12" i="1"/>
  <c r="J13" i="1"/>
  <c r="J14" i="1"/>
  <c r="J15" i="1"/>
  <c r="J16" i="1"/>
  <c r="J17" i="1"/>
  <c r="J11" i="1"/>
  <c r="A154" i="1" l="1"/>
  <c r="F20" i="1" l="1"/>
  <c r="F19" i="1"/>
  <c r="F14" i="1" l="1"/>
  <c r="D8" i="2" l="1"/>
  <c r="D7" i="2"/>
  <c r="D6" i="2"/>
  <c r="D5" i="2"/>
  <c r="D4" i="2"/>
  <c r="B8" i="2"/>
  <c r="B7" i="2"/>
  <c r="B6" i="2"/>
  <c r="B5" i="2"/>
  <c r="B4" i="2"/>
  <c r="C8" i="2"/>
  <c r="A8" i="2"/>
  <c r="A155" i="1" l="1"/>
  <c r="A156" i="1" s="1"/>
  <c r="A157" i="1" s="1"/>
  <c r="A158" i="1" s="1"/>
  <c r="A159" i="1" s="1"/>
  <c r="A160" i="1" s="1"/>
  <c r="A161" i="1" s="1"/>
  <c r="A163" i="1" s="1"/>
  <c r="A164" i="1" s="1"/>
  <c r="A165" i="1" s="1"/>
  <c r="A166" i="1" s="1"/>
  <c r="A147" i="1"/>
  <c r="A141" i="1"/>
  <c r="A142" i="1" s="1"/>
  <c r="A123" i="1"/>
  <c r="A124" i="1" s="1"/>
  <c r="A125" i="1" s="1"/>
  <c r="A126" i="1" s="1"/>
  <c r="A100" i="1"/>
  <c r="A101" i="1" s="1"/>
  <c r="A6" i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24" i="1" s="1"/>
  <c r="A25" i="1" s="1"/>
  <c r="A26" i="1" s="1"/>
  <c r="A27" i="1" s="1"/>
  <c r="A29" i="1" s="1"/>
  <c r="A30" i="1" s="1"/>
  <c r="A31" i="1" s="1"/>
  <c r="A32" i="1" s="1"/>
  <c r="A34" i="1" s="1"/>
  <c r="A35" i="1" s="1"/>
  <c r="A36" i="1" s="1"/>
  <c r="A37" i="1" s="1"/>
  <c r="A39" i="1" s="1"/>
  <c r="A40" i="1" s="1"/>
  <c r="A41" i="1" s="1"/>
  <c r="A42" i="1" s="1"/>
  <c r="A44" i="1" s="1"/>
  <c r="A45" i="1" s="1"/>
  <c r="A46" i="1" s="1"/>
  <c r="A47" i="1" s="1"/>
  <c r="A49" i="1" s="1"/>
  <c r="A50" i="1" s="1"/>
  <c r="A51" i="1" s="1"/>
  <c r="A52" i="1" s="1"/>
  <c r="A54" i="1" s="1"/>
  <c r="A55" i="1" s="1"/>
  <c r="A56" i="1" s="1"/>
  <c r="A57" i="1" s="1"/>
  <c r="A59" i="1" s="1"/>
  <c r="A60" i="1" s="1"/>
  <c r="A61" i="1" s="1"/>
  <c r="A62" i="1" s="1"/>
  <c r="A64" i="1" s="1"/>
  <c r="A65" i="1" s="1"/>
  <c r="A66" i="1" s="1"/>
  <c r="A67" i="1" s="1"/>
  <c r="A69" i="1" s="1"/>
  <c r="A70" i="1" s="1"/>
  <c r="A71" i="1" s="1"/>
  <c r="A72" i="1" s="1"/>
  <c r="A73" i="1" s="1"/>
  <c r="A75" i="1" s="1"/>
  <c r="A76" i="1" s="1"/>
  <c r="A77" i="1" s="1"/>
  <c r="A78" i="1" s="1"/>
  <c r="A79" i="1" s="1"/>
  <c r="A81" i="1" s="1"/>
  <c r="A82" i="1" s="1"/>
  <c r="A83" i="1" s="1"/>
  <c r="A84" i="1" s="1"/>
  <c r="A85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<sst xmlns="http://schemas.openxmlformats.org/spreadsheetml/2006/main" count="361" uniqueCount="163">
  <si>
    <t>Приложение к письму Министерства экономики РБ</t>
  </si>
  <si>
    <t>№ п.п.</t>
  </si>
  <si>
    <t xml:space="preserve">Наименование показателя </t>
  </si>
  <si>
    <t>Ед. изм</t>
  </si>
  <si>
    <t>Выполнение программы, %</t>
  </si>
  <si>
    <t xml:space="preserve">Демография и занятость </t>
  </si>
  <si>
    <t xml:space="preserve">Численность постоянного населения  </t>
  </si>
  <si>
    <t xml:space="preserve"> тыс. чел</t>
  </si>
  <si>
    <t>Численность трудоспособного населения</t>
  </si>
  <si>
    <t>Численность занятых в экономике</t>
  </si>
  <si>
    <t>Уровень общей безработицы</t>
  </si>
  <si>
    <t>%</t>
  </si>
  <si>
    <t>Уровень регистрируемой безработицы,</t>
  </si>
  <si>
    <t>РАЗДЕЛ I РАЗВИТИЕ ЭКОНОМИЧЕСКОГО ПОТЕНЦИАЛА</t>
  </si>
  <si>
    <t>Объем инвестиций в основной капитал</t>
  </si>
  <si>
    <t xml:space="preserve"> млн. руб.</t>
  </si>
  <si>
    <t>Налоговые и неналоговые  доходы консолидированного бюджета МО</t>
  </si>
  <si>
    <t>Расходы консолидированного бюджета на содержание работников органов местного самоуправления в расчете на одного жителя</t>
  </si>
  <si>
    <t>руб.</t>
  </si>
  <si>
    <t>Численность населения, имеющего доходы ниже прожиточного минимума</t>
  </si>
  <si>
    <t>чел.</t>
  </si>
  <si>
    <t>Доля населения с денежными доходами ниже величины прожиточного минимума</t>
  </si>
  <si>
    <t>Среднемесячная номинальная начисленная заработная плата одного работника</t>
  </si>
  <si>
    <t xml:space="preserve">руб. </t>
  </si>
  <si>
    <t>Промышленность</t>
  </si>
  <si>
    <t>Объем  отгрузки</t>
  </si>
  <si>
    <t>Производительность труда  на  одного занятого</t>
  </si>
  <si>
    <t>тыс. руб.</t>
  </si>
  <si>
    <t>Среднемесячная заработная  плата</t>
  </si>
  <si>
    <t>Добыча полезных ископаемых</t>
  </si>
  <si>
    <t>Промышленность строительных материалов</t>
  </si>
  <si>
    <t>Обработка древесины и производство изделий из дерева</t>
  </si>
  <si>
    <t>Производство и распределение электроэнергии, газа и воды</t>
  </si>
  <si>
    <t>Производство  транспортных средств и оборудования</t>
  </si>
  <si>
    <t>Металлургическое производство и производство готовых металлических изделий</t>
  </si>
  <si>
    <t>Пищевая и перерабатывающая промышленность</t>
  </si>
  <si>
    <t>Агропромышленный комплекс</t>
  </si>
  <si>
    <t>Валовая продукция сельского хозяйства</t>
  </si>
  <si>
    <t>Производительность труда на одного занятого</t>
  </si>
  <si>
    <t>Среднемесячная заработная плата</t>
  </si>
  <si>
    <t>Туризм</t>
  </si>
  <si>
    <t>Количество туристских прибытий</t>
  </si>
  <si>
    <t>млн. руб.</t>
  </si>
  <si>
    <t>Объем платных услуг, оказанных туристам</t>
  </si>
  <si>
    <t>Торговля и потребительский рынок</t>
  </si>
  <si>
    <t>Оборот розничной торговли</t>
  </si>
  <si>
    <t>Объем платных услуг</t>
  </si>
  <si>
    <t>Оборот общественного питания</t>
  </si>
  <si>
    <t>Численность занятых</t>
  </si>
  <si>
    <t xml:space="preserve">чел. </t>
  </si>
  <si>
    <t xml:space="preserve">Малое предпринимательство </t>
  </si>
  <si>
    <t xml:space="preserve">млн. руб. </t>
  </si>
  <si>
    <t>Количество малых предприятий</t>
  </si>
  <si>
    <t xml:space="preserve">ед. </t>
  </si>
  <si>
    <t>Доля среднесписочной  численности работников (без внешних совместителей) малых предприятий в  среднесписочной численности работников (без внешних совместителей) всех предприятий и организаций</t>
  </si>
  <si>
    <t>Имущественные и земельные отношения</t>
  </si>
  <si>
    <t>Доходы от  использования муниципального имущества  (аренда, продажа)</t>
  </si>
  <si>
    <t>Количество земельных участков, ед.</t>
  </si>
  <si>
    <t>Рост числа земельных участков, поставленных на кадастровый учет</t>
  </si>
  <si>
    <t>в % по отношению к предыдущему году</t>
  </si>
  <si>
    <t>Доля оформленных прав  муниципальной собственности на объекты недвижимости от общего количества объектов, учтенных в реестре муниципальной собственности</t>
  </si>
  <si>
    <t xml:space="preserve">Доля выделенных земельных участков в счет долей в праве собственности на земельные участки из земель с/х назначения (оформление паев на землю) </t>
  </si>
  <si>
    <t>РАЗДЕЛ II РАЗВИТИЕ СОЦИАЛЬНОЙ СФЕРЫ</t>
  </si>
  <si>
    <t>Молодежная политика</t>
  </si>
  <si>
    <t>Количество молодых специалистов, получивших социальную выплату на приобретение жилья</t>
  </si>
  <si>
    <t xml:space="preserve"> чел. 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</si>
  <si>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</si>
  <si>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>Доля молодых людей, принимающих участие в добровольческой деятельности, в общем количестве молодежи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</si>
  <si>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</si>
  <si>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</si>
  <si>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</si>
  <si>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</si>
  <si>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Культура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</si>
  <si>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 к общему населению</t>
  </si>
  <si>
    <t>Обеспеченность культурно-досуговыми учреждениями</t>
  </si>
  <si>
    <t xml:space="preserve"> % от нормативной потребности </t>
  </si>
  <si>
    <t>Обеспеченность библиотеками, % от нормативной потребности</t>
  </si>
  <si>
    <t>Образование</t>
  </si>
  <si>
    <t>Удельный вес лиц, сдавших единый государственный экзамен, от числа выпускников, участвовавших в едином государственном экзамене</t>
  </si>
  <si>
    <t>Охват детей разными формами предоставления услуг дошкольного образования (от 3 до 7 лет)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</si>
  <si>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</si>
  <si>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Здравоохранение</t>
  </si>
  <si>
    <t>Младенческая смертность, на 1 тыс. родившихся живыми</t>
  </si>
  <si>
    <t>Материнская смертность, на 100 тыс. родившихся живыми</t>
  </si>
  <si>
    <t xml:space="preserve">Смертность населения (без показателя смертности от внешних причин), количество умерших на 100 тыс. чел. </t>
  </si>
  <si>
    <t>Средняя продолжительность жизни, лет</t>
  </si>
  <si>
    <t>лет</t>
  </si>
  <si>
    <t>Среднемесячная  заработная плата, руб.</t>
  </si>
  <si>
    <t>Физическая культура</t>
  </si>
  <si>
    <t>Удельный вес населения, занимающегося физической культурой и спортом</t>
  </si>
  <si>
    <t>Обеспеченность спортивными залами</t>
  </si>
  <si>
    <t xml:space="preserve">кв.м. </t>
  </si>
  <si>
    <t>Обеспеченность плоскостными сооружениями</t>
  </si>
  <si>
    <t>Обеспеченность плавательными бассейнами</t>
  </si>
  <si>
    <t>Социальная защита населения</t>
  </si>
  <si>
    <t>Доля семей, получающих жилищные субсидии на оплату жилого помещения и коммунальных услуг, в общем количестве семей</t>
  </si>
  <si>
    <t>Объем платных социальных услуг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</si>
  <si>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</t>
  </si>
  <si>
    <t>Социальная поддержка семьи и детей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</si>
  <si>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</si>
  <si>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</si>
  <si>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</si>
  <si>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</si>
  <si>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</si>
  <si>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</si>
  <si>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</si>
  <si>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>Безопасность жизнедеятельности</t>
  </si>
  <si>
    <t>Уровень преступности на 100 тыс.человек населения</t>
  </si>
  <si>
    <t>РАЗДЕЛ III РАЗВИТИЕ ИНФРАСТРУКТУРЫ</t>
  </si>
  <si>
    <t>Строительство</t>
  </si>
  <si>
    <t>Объем выполненных работ</t>
  </si>
  <si>
    <t xml:space="preserve">Ввод жилья в эксплуатацию </t>
  </si>
  <si>
    <t>тыс.кв.м.</t>
  </si>
  <si>
    <t>Общая площадь жилых помещений, приходящаяся в среднем на одного жителя</t>
  </si>
  <si>
    <t xml:space="preserve"> в том числе, введенная в действие за отчетный период</t>
  </si>
  <si>
    <t>Жилищно-коммунальное хозяйство</t>
  </si>
  <si>
    <t>Доля населения, обеспеченного питьевой водой отвечающей требованиям безопасности, в общей численности населения муниципального образования</t>
  </si>
  <si>
    <t>Уровень износа коммунальной инфраструктуры</t>
  </si>
  <si>
    <t>Удельный вес ветхого и аварийного жилищного фонда от общего объема жилищного фонда</t>
  </si>
  <si>
    <t>Доля убыточных организаций жилищно-коммунального хозяйства</t>
  </si>
  <si>
    <t>Транспорт и транспортная инфраструктура</t>
  </si>
  <si>
    <t>Строительство автодорог</t>
  </si>
  <si>
    <t xml:space="preserve">км. </t>
  </si>
  <si>
    <t>Реконструкция автодорог</t>
  </si>
  <si>
    <t>Строительство мостов</t>
  </si>
  <si>
    <t>пог. м.</t>
  </si>
  <si>
    <t>Грузооборот (без объема перевозок по железной дороге)</t>
  </si>
  <si>
    <t>млн. тонно-км</t>
  </si>
  <si>
    <t>Пассажирооборот (без пассажирооборота по железной дороге)</t>
  </si>
  <si>
    <t>млн. пасс-км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</si>
  <si>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                </t>
  </si>
  <si>
    <t xml:space="preserve">Связь, инфраструктура связи и информатизация </t>
  </si>
  <si>
    <t>Оказано услуг связи</t>
  </si>
  <si>
    <t>Электросетевая инфраструктура</t>
  </si>
  <si>
    <t>Строительство линий электропередачи</t>
  </si>
  <si>
    <t>Строительство подстанций</t>
  </si>
  <si>
    <t>МВт</t>
  </si>
  <si>
    <r>
      <t xml:space="preserve">Среднемесячная </t>
    </r>
    <r>
      <rPr>
        <sz val="12"/>
        <color indexed="8"/>
        <rFont val="Times New Roman"/>
        <family val="1"/>
        <charset val="204"/>
      </rPr>
      <t>заработная плата</t>
    </r>
  </si>
  <si>
    <t>тыс.чел.</t>
  </si>
  <si>
    <t>план (кол.дет)</t>
  </si>
  <si>
    <t>факт (кол.дет.)</t>
  </si>
  <si>
    <t>факт %</t>
  </si>
  <si>
    <t>план %</t>
  </si>
  <si>
    <t xml:space="preserve"> Факт 9 мес. 2015 года </t>
  </si>
  <si>
    <t xml:space="preserve">План 9 мес. 2016 года </t>
  </si>
  <si>
    <t>н/д</t>
  </si>
  <si>
    <r>
      <t>Объем инвестиций в основной капитал (</t>
    </r>
    <r>
      <rPr>
        <b/>
        <i/>
        <sz val="12"/>
        <color rgb="FF000000"/>
        <rFont val="Times New Roman"/>
        <family val="1"/>
        <charset val="204"/>
      </rPr>
      <t>за исключением бюджетных</t>
    </r>
    <r>
      <rPr>
        <sz val="12"/>
        <color rgb="FF000000"/>
        <rFont val="Times New Roman"/>
        <family val="1"/>
        <charset val="204"/>
      </rPr>
      <t>)</t>
    </r>
  </si>
  <si>
    <t xml:space="preserve">  2007 год </t>
  </si>
  <si>
    <t>тыс. чел.</t>
  </si>
  <si>
    <t xml:space="preserve">Количество Интернет пользователей на 1 000 чел. </t>
  </si>
  <si>
    <t>млн.руб</t>
  </si>
  <si>
    <t>-</t>
  </si>
  <si>
    <t>Итоги реализации Программы социально-экономического развития на 2011-2016 гг.                                                                     МО "Кяхтинский район" за 2019 год</t>
  </si>
  <si>
    <t xml:space="preserve"> Факт за 2018 год </t>
  </si>
  <si>
    <t xml:space="preserve"> План на 2019 год </t>
  </si>
  <si>
    <t xml:space="preserve"> Факт за 2019 год </t>
  </si>
  <si>
    <t>13,9 (6 детей)</t>
  </si>
  <si>
    <t>1047,8 (331 человек)</t>
  </si>
  <si>
    <t>Объем отгруженных товаров, выполненных работ, услуг силами  субъектов малого и среднего предпринимательства</t>
  </si>
  <si>
    <t>2380,2</t>
  </si>
  <si>
    <t>36,838</t>
  </si>
  <si>
    <t xml:space="preserve">20 чел </t>
  </si>
  <si>
    <t xml:space="preserve">13 чел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</si>
</sst>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00"/>
    <numFmt numFmtId="166" formatCode="#,##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0" fontId="27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0" fillId="0" borderId="0"/>
    <xf numFmtId="0" fontId="31" fillId="0" borderId="0"/>
    <xf numFmtId="43" fontId="27" fillId="0" borderId="0" applyFont="0" applyFill="0" applyBorder="0" applyAlignment="0" applyProtection="0"/>
  </cellStyleXfs>
  <cellXfs count="155">
    <xf numFmtId="0" fontId="0" fillId="0" borderId="0" xfId="0"/>
    <xf numFmtId="0" fontId="10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2" borderId="0" xfId="0" applyFill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0" fillId="0" borderId="0" xfId="0" applyFont="1"/>
    <xf numFmtId="164" fontId="0" fillId="0" borderId="3" xfId="0" applyNumberFormat="1" applyBorder="1"/>
    <xf numFmtId="164" fontId="20" fillId="0" borderId="0" xfId="0" applyNumberFormat="1" applyFont="1"/>
    <xf numFmtId="4" fontId="0" fillId="0" borderId="0" xfId="0" applyNumberFormat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4" fontId="0" fillId="0" borderId="0" xfId="0" applyNumberFormat="1" applyFill="1" applyBorder="1"/>
    <xf numFmtId="0" fontId="0" fillId="0" borderId="0" xfId="0" applyFill="1" applyBorder="1"/>
    <xf numFmtId="0" fontId="21" fillId="0" borderId="0" xfId="0" applyFont="1" applyFill="1" applyBorder="1"/>
    <xf numFmtId="0" fontId="23" fillId="0" borderId="0" xfId="0" applyFont="1" applyFill="1" applyBorder="1"/>
    <xf numFmtId="4" fontId="0" fillId="0" borderId="0" xfId="0" applyNumberFormat="1" applyFill="1" applyBorder="1"/>
    <xf numFmtId="0" fontId="20" fillId="0" borderId="0" xfId="0" applyFont="1" applyFill="1" applyBorder="1"/>
    <xf numFmtId="0" fontId="7" fillId="0" borderId="0" xfId="0" applyFont="1" applyFill="1" applyBorder="1"/>
    <xf numFmtId="0" fontId="22" fillId="0" borderId="0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/>
    <xf numFmtId="2" fontId="0" fillId="2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left" vertical="top" wrapText="1"/>
    </xf>
    <xf numFmtId="1" fontId="0" fillId="2" borderId="3" xfId="0" applyNumberForma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top"/>
    </xf>
    <xf numFmtId="1" fontId="0" fillId="2" borderId="3" xfId="0" applyNumberForma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/>
    <xf numFmtId="0" fontId="23" fillId="2" borderId="3" xfId="0" applyFont="1" applyFill="1" applyBorder="1" applyAlignment="1">
      <alignment vertical="center"/>
    </xf>
    <xf numFmtId="0" fontId="25" fillId="2" borderId="3" xfId="0" applyFont="1" applyFill="1" applyBorder="1" applyAlignment="1">
      <alignment horizontal="left" vertical="center"/>
    </xf>
    <xf numFmtId="164" fontId="17" fillId="2" borderId="3" xfId="0" applyNumberFormat="1" applyFont="1" applyFill="1" applyBorder="1" applyAlignment="1">
      <alignment horizontal="center" vertical="center"/>
    </xf>
    <xf numFmtId="164" fontId="24" fillId="2" borderId="3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4" fontId="23" fillId="2" borderId="4" xfId="0" applyNumberFormat="1" applyFont="1" applyFill="1" applyBorder="1" applyAlignment="1">
      <alignment horizontal="center" vertical="center"/>
    </xf>
    <xf numFmtId="49" fontId="23" fillId="2" borderId="4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2" fontId="23" fillId="2" borderId="4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165" fontId="23" fillId="2" borderId="4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" fontId="23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3" fillId="2" borderId="4" xfId="0" applyNumberFormat="1" applyFont="1" applyFill="1" applyBorder="1" applyAlignment="1">
      <alignment horizontal="center"/>
    </xf>
    <xf numFmtId="1" fontId="23" fillId="2" borderId="4" xfId="0" applyNumberFormat="1" applyFont="1" applyFill="1" applyBorder="1" applyAlignment="1">
      <alignment horizontal="center" vertical="center"/>
    </xf>
    <xf numFmtId="166" fontId="23" fillId="2" borderId="4" xfId="0" applyNumberFormat="1" applyFont="1" applyFill="1" applyBorder="1" applyAlignment="1">
      <alignment horizontal="center"/>
    </xf>
    <xf numFmtId="49" fontId="23" fillId="2" borderId="4" xfId="0" applyNumberFormat="1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164" fontId="23" fillId="2" borderId="4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/>
    </xf>
    <xf numFmtId="4" fontId="23" fillId="2" borderId="4" xfId="0" applyNumberFormat="1" applyFont="1" applyFill="1" applyBorder="1" applyAlignment="1">
      <alignment horizontal="center"/>
    </xf>
    <xf numFmtId="0" fontId="23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/>
    </xf>
    <xf numFmtId="2" fontId="18" fillId="2" borderId="3" xfId="1" applyNumberFormat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27" fillId="2" borderId="3" xfId="3" applyNumberFormat="1" applyFill="1" applyBorder="1" applyAlignment="1">
      <alignment horizontal="center" vertical="center"/>
    </xf>
    <xf numFmtId="0" fontId="27" fillId="2" borderId="4" xfId="3" applyFont="1" applyFill="1" applyBorder="1" applyAlignment="1">
      <alignment horizontal="center" vertical="center"/>
    </xf>
    <xf numFmtId="0" fontId="27" fillId="2" borderId="3" xfId="3" applyFill="1" applyBorder="1" applyAlignment="1">
      <alignment horizontal="center" vertical="center"/>
    </xf>
    <xf numFmtId="0" fontId="27" fillId="2" borderId="4" xfId="3" applyNumberFormat="1" applyFont="1" applyFill="1" applyBorder="1" applyAlignment="1">
      <alignment horizontal="center" vertical="center"/>
    </xf>
    <xf numFmtId="0" fontId="23" fillId="2" borderId="4" xfId="11" applyNumberFormat="1" applyFont="1" applyFill="1" applyBorder="1" applyAlignment="1">
      <alignment horizontal="center" vertical="center"/>
    </xf>
    <xf numFmtId="165" fontId="23" fillId="2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23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1" fillId="0" borderId="0" xfId="0" applyFont="1"/>
    <xf numFmtId="49" fontId="23" fillId="2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4" borderId="4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/>
    </xf>
    <xf numFmtId="0" fontId="14" fillId="4" borderId="11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/>
    </xf>
    <xf numFmtId="0" fontId="14" fillId="4" borderId="14" xfId="0" applyFont="1" applyFill="1" applyBorder="1" applyAlignment="1">
      <alignment horizontal="left" vertical="top"/>
    </xf>
    <xf numFmtId="0" fontId="14" fillId="4" borderId="13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5" fillId="4" borderId="13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4" borderId="15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left" vertical="top" wrapText="1"/>
    </xf>
    <xf numFmtId="0" fontId="28" fillId="4" borderId="5" xfId="0" applyFont="1" applyFill="1" applyBorder="1" applyAlignment="1">
      <alignment horizontal="left" vertical="top" wrapText="1"/>
    </xf>
    <xf numFmtId="0" fontId="19" fillId="4" borderId="4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9" fillId="4" borderId="5" xfId="0" applyFont="1" applyFill="1" applyBorder="1" applyAlignment="1">
      <alignment horizontal="left" vertical="top" wrapText="1"/>
    </xf>
  </cellXfs>
  <cellStyles count="12">
    <cellStyle name="Обычный" xfId="0" builtinId="0"/>
    <cellStyle name="Обычный 2" xfId="1"/>
    <cellStyle name="Обычный 2 2" xfId="4"/>
    <cellStyle name="Обычный 2 2 2" xfId="10"/>
    <cellStyle name="Обычный 2 3" xfId="7"/>
    <cellStyle name="Обычный 2 4" xfId="9"/>
    <cellStyle name="Обычный 3" xfId="3"/>
    <cellStyle name="Обычный 4" xfId="2"/>
    <cellStyle name="Обычный 5" xfId="5"/>
    <cellStyle name="Обычный 6" xfId="6"/>
    <cellStyle name="Обычный 7" xfId="8"/>
    <cellStyle name="Финансовый" xfId="11" builtinId="3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0"/>
  <sheetViews>
    <sheetView tabSelected="1" topLeftCell="A121" zoomScale="110" zoomScaleNormal="110" workbookViewId="0">
      <selection activeCell="I133" sqref="I133"/>
    </sheetView>
  </sheetViews>
  <sheetFormatPr defaultRowHeight="15" x14ac:dyDescent="0.25"/>
  <cols>
    <col min="1" max="1" width="6.85546875" style="5" customWidth="1"/>
    <col min="2" max="2" width="52.140625" customWidth="1"/>
    <col min="3" max="3" width="12.5703125" style="6" customWidth="1"/>
    <col min="4" max="4" width="11.5703125" customWidth="1"/>
    <col min="5" max="5" width="11.28515625" hidden="1" customWidth="1"/>
    <col min="6" max="6" width="11.140625" hidden="1" customWidth="1"/>
    <col min="7" max="9" width="12.140625" customWidth="1"/>
    <col min="10" max="10" width="15.42578125" customWidth="1"/>
    <col min="11" max="11" width="13.85546875" customWidth="1"/>
    <col min="12" max="15" width="0" hidden="1" customWidth="1"/>
    <col min="259" max="259" width="6.85546875" customWidth="1"/>
    <col min="260" max="260" width="52.140625" customWidth="1"/>
    <col min="261" max="261" width="12.5703125" customWidth="1"/>
    <col min="262" max="262" width="11.5703125" customWidth="1"/>
    <col min="263" max="263" width="11.28515625" customWidth="1"/>
    <col min="264" max="264" width="11.140625" customWidth="1"/>
    <col min="265" max="265" width="12.140625" customWidth="1"/>
    <col min="266" max="266" width="15.42578125" customWidth="1"/>
    <col min="515" max="515" width="6.85546875" customWidth="1"/>
    <col min="516" max="516" width="52.140625" customWidth="1"/>
    <col min="517" max="517" width="12.5703125" customWidth="1"/>
    <col min="518" max="518" width="11.5703125" customWidth="1"/>
    <col min="519" max="519" width="11.28515625" customWidth="1"/>
    <col min="520" max="520" width="11.140625" customWidth="1"/>
    <col min="521" max="521" width="12.140625" customWidth="1"/>
    <col min="522" max="522" width="15.42578125" customWidth="1"/>
    <col min="771" max="771" width="6.85546875" customWidth="1"/>
    <col min="772" max="772" width="52.140625" customWidth="1"/>
    <col min="773" max="773" width="12.5703125" customWidth="1"/>
    <col min="774" max="774" width="11.5703125" customWidth="1"/>
    <col min="775" max="775" width="11.28515625" customWidth="1"/>
    <col min="776" max="776" width="11.140625" customWidth="1"/>
    <col min="777" max="777" width="12.140625" customWidth="1"/>
    <col min="778" max="778" width="15.42578125" customWidth="1"/>
    <col min="1027" max="1027" width="6.85546875" customWidth="1"/>
    <col min="1028" max="1028" width="52.140625" customWidth="1"/>
    <col min="1029" max="1029" width="12.5703125" customWidth="1"/>
    <col min="1030" max="1030" width="11.5703125" customWidth="1"/>
    <col min="1031" max="1031" width="11.28515625" customWidth="1"/>
    <col min="1032" max="1032" width="11.140625" customWidth="1"/>
    <col min="1033" max="1033" width="12.140625" customWidth="1"/>
    <col min="1034" max="1034" width="15.42578125" customWidth="1"/>
    <col min="1283" max="1283" width="6.85546875" customWidth="1"/>
    <col min="1284" max="1284" width="52.140625" customWidth="1"/>
    <col min="1285" max="1285" width="12.5703125" customWidth="1"/>
    <col min="1286" max="1286" width="11.5703125" customWidth="1"/>
    <col min="1287" max="1287" width="11.28515625" customWidth="1"/>
    <col min="1288" max="1288" width="11.140625" customWidth="1"/>
    <col min="1289" max="1289" width="12.140625" customWidth="1"/>
    <col min="1290" max="1290" width="15.42578125" customWidth="1"/>
    <col min="1539" max="1539" width="6.85546875" customWidth="1"/>
    <col min="1540" max="1540" width="52.140625" customWidth="1"/>
    <col min="1541" max="1541" width="12.5703125" customWidth="1"/>
    <col min="1542" max="1542" width="11.5703125" customWidth="1"/>
    <col min="1543" max="1543" width="11.28515625" customWidth="1"/>
    <col min="1544" max="1544" width="11.140625" customWidth="1"/>
    <col min="1545" max="1545" width="12.140625" customWidth="1"/>
    <col min="1546" max="1546" width="15.42578125" customWidth="1"/>
    <col min="1795" max="1795" width="6.85546875" customWidth="1"/>
    <col min="1796" max="1796" width="52.140625" customWidth="1"/>
    <col min="1797" max="1797" width="12.5703125" customWidth="1"/>
    <col min="1798" max="1798" width="11.5703125" customWidth="1"/>
    <col min="1799" max="1799" width="11.28515625" customWidth="1"/>
    <col min="1800" max="1800" width="11.140625" customWidth="1"/>
    <col min="1801" max="1801" width="12.140625" customWidth="1"/>
    <col min="1802" max="1802" width="15.42578125" customWidth="1"/>
    <col min="2051" max="2051" width="6.85546875" customWidth="1"/>
    <col min="2052" max="2052" width="52.140625" customWidth="1"/>
    <col min="2053" max="2053" width="12.5703125" customWidth="1"/>
    <col min="2054" max="2054" width="11.5703125" customWidth="1"/>
    <col min="2055" max="2055" width="11.28515625" customWidth="1"/>
    <col min="2056" max="2056" width="11.140625" customWidth="1"/>
    <col min="2057" max="2057" width="12.140625" customWidth="1"/>
    <col min="2058" max="2058" width="15.42578125" customWidth="1"/>
    <col min="2307" max="2307" width="6.85546875" customWidth="1"/>
    <col min="2308" max="2308" width="52.140625" customWidth="1"/>
    <col min="2309" max="2309" width="12.5703125" customWidth="1"/>
    <col min="2310" max="2310" width="11.5703125" customWidth="1"/>
    <col min="2311" max="2311" width="11.28515625" customWidth="1"/>
    <col min="2312" max="2312" width="11.140625" customWidth="1"/>
    <col min="2313" max="2313" width="12.140625" customWidth="1"/>
    <col min="2314" max="2314" width="15.42578125" customWidth="1"/>
    <col min="2563" max="2563" width="6.85546875" customWidth="1"/>
    <col min="2564" max="2564" width="52.140625" customWidth="1"/>
    <col min="2565" max="2565" width="12.5703125" customWidth="1"/>
    <col min="2566" max="2566" width="11.5703125" customWidth="1"/>
    <col min="2567" max="2567" width="11.28515625" customWidth="1"/>
    <col min="2568" max="2568" width="11.140625" customWidth="1"/>
    <col min="2569" max="2569" width="12.140625" customWidth="1"/>
    <col min="2570" max="2570" width="15.42578125" customWidth="1"/>
    <col min="2819" max="2819" width="6.85546875" customWidth="1"/>
    <col min="2820" max="2820" width="52.140625" customWidth="1"/>
    <col min="2821" max="2821" width="12.5703125" customWidth="1"/>
    <col min="2822" max="2822" width="11.5703125" customWidth="1"/>
    <col min="2823" max="2823" width="11.28515625" customWidth="1"/>
    <col min="2824" max="2824" width="11.140625" customWidth="1"/>
    <col min="2825" max="2825" width="12.140625" customWidth="1"/>
    <col min="2826" max="2826" width="15.42578125" customWidth="1"/>
    <col min="3075" max="3075" width="6.85546875" customWidth="1"/>
    <col min="3076" max="3076" width="52.140625" customWidth="1"/>
    <col min="3077" max="3077" width="12.5703125" customWidth="1"/>
    <col min="3078" max="3078" width="11.5703125" customWidth="1"/>
    <col min="3079" max="3079" width="11.28515625" customWidth="1"/>
    <col min="3080" max="3080" width="11.140625" customWidth="1"/>
    <col min="3081" max="3081" width="12.140625" customWidth="1"/>
    <col min="3082" max="3082" width="15.42578125" customWidth="1"/>
    <col min="3331" max="3331" width="6.85546875" customWidth="1"/>
    <col min="3332" max="3332" width="52.140625" customWidth="1"/>
    <col min="3333" max="3333" width="12.5703125" customWidth="1"/>
    <col min="3334" max="3334" width="11.5703125" customWidth="1"/>
    <col min="3335" max="3335" width="11.28515625" customWidth="1"/>
    <col min="3336" max="3336" width="11.140625" customWidth="1"/>
    <col min="3337" max="3337" width="12.140625" customWidth="1"/>
    <col min="3338" max="3338" width="15.42578125" customWidth="1"/>
    <col min="3587" max="3587" width="6.85546875" customWidth="1"/>
    <col min="3588" max="3588" width="52.140625" customWidth="1"/>
    <col min="3589" max="3589" width="12.5703125" customWidth="1"/>
    <col min="3590" max="3590" width="11.5703125" customWidth="1"/>
    <col min="3591" max="3591" width="11.28515625" customWidth="1"/>
    <col min="3592" max="3592" width="11.140625" customWidth="1"/>
    <col min="3593" max="3593" width="12.140625" customWidth="1"/>
    <col min="3594" max="3594" width="15.42578125" customWidth="1"/>
    <col min="3843" max="3843" width="6.85546875" customWidth="1"/>
    <col min="3844" max="3844" width="52.140625" customWidth="1"/>
    <col min="3845" max="3845" width="12.5703125" customWidth="1"/>
    <col min="3846" max="3846" width="11.5703125" customWidth="1"/>
    <col min="3847" max="3847" width="11.28515625" customWidth="1"/>
    <col min="3848" max="3848" width="11.140625" customWidth="1"/>
    <col min="3849" max="3849" width="12.140625" customWidth="1"/>
    <col min="3850" max="3850" width="15.42578125" customWidth="1"/>
    <col min="4099" max="4099" width="6.85546875" customWidth="1"/>
    <col min="4100" max="4100" width="52.140625" customWidth="1"/>
    <col min="4101" max="4101" width="12.5703125" customWidth="1"/>
    <col min="4102" max="4102" width="11.5703125" customWidth="1"/>
    <col min="4103" max="4103" width="11.28515625" customWidth="1"/>
    <col min="4104" max="4104" width="11.140625" customWidth="1"/>
    <col min="4105" max="4105" width="12.140625" customWidth="1"/>
    <col min="4106" max="4106" width="15.42578125" customWidth="1"/>
    <col min="4355" max="4355" width="6.85546875" customWidth="1"/>
    <col min="4356" max="4356" width="52.140625" customWidth="1"/>
    <col min="4357" max="4357" width="12.5703125" customWidth="1"/>
    <col min="4358" max="4358" width="11.5703125" customWidth="1"/>
    <col min="4359" max="4359" width="11.28515625" customWidth="1"/>
    <col min="4360" max="4360" width="11.140625" customWidth="1"/>
    <col min="4361" max="4361" width="12.140625" customWidth="1"/>
    <col min="4362" max="4362" width="15.42578125" customWidth="1"/>
    <col min="4611" max="4611" width="6.85546875" customWidth="1"/>
    <col min="4612" max="4612" width="52.140625" customWidth="1"/>
    <col min="4613" max="4613" width="12.5703125" customWidth="1"/>
    <col min="4614" max="4614" width="11.5703125" customWidth="1"/>
    <col min="4615" max="4615" width="11.28515625" customWidth="1"/>
    <col min="4616" max="4616" width="11.140625" customWidth="1"/>
    <col min="4617" max="4617" width="12.140625" customWidth="1"/>
    <col min="4618" max="4618" width="15.42578125" customWidth="1"/>
    <col min="4867" max="4867" width="6.85546875" customWidth="1"/>
    <col min="4868" max="4868" width="52.140625" customWidth="1"/>
    <col min="4869" max="4869" width="12.5703125" customWidth="1"/>
    <col min="4870" max="4870" width="11.5703125" customWidth="1"/>
    <col min="4871" max="4871" width="11.28515625" customWidth="1"/>
    <col min="4872" max="4872" width="11.140625" customWidth="1"/>
    <col min="4873" max="4873" width="12.140625" customWidth="1"/>
    <col min="4874" max="4874" width="15.42578125" customWidth="1"/>
    <col min="5123" max="5123" width="6.85546875" customWidth="1"/>
    <col min="5124" max="5124" width="52.140625" customWidth="1"/>
    <col min="5125" max="5125" width="12.5703125" customWidth="1"/>
    <col min="5126" max="5126" width="11.5703125" customWidth="1"/>
    <col min="5127" max="5127" width="11.28515625" customWidth="1"/>
    <col min="5128" max="5128" width="11.140625" customWidth="1"/>
    <col min="5129" max="5129" width="12.140625" customWidth="1"/>
    <col min="5130" max="5130" width="15.42578125" customWidth="1"/>
    <col min="5379" max="5379" width="6.85546875" customWidth="1"/>
    <col min="5380" max="5380" width="52.140625" customWidth="1"/>
    <col min="5381" max="5381" width="12.5703125" customWidth="1"/>
    <col min="5382" max="5382" width="11.5703125" customWidth="1"/>
    <col min="5383" max="5383" width="11.28515625" customWidth="1"/>
    <col min="5384" max="5384" width="11.140625" customWidth="1"/>
    <col min="5385" max="5385" width="12.140625" customWidth="1"/>
    <col min="5386" max="5386" width="15.42578125" customWidth="1"/>
    <col min="5635" max="5635" width="6.85546875" customWidth="1"/>
    <col min="5636" max="5636" width="52.140625" customWidth="1"/>
    <col min="5637" max="5637" width="12.5703125" customWidth="1"/>
    <col min="5638" max="5638" width="11.5703125" customWidth="1"/>
    <col min="5639" max="5639" width="11.28515625" customWidth="1"/>
    <col min="5640" max="5640" width="11.140625" customWidth="1"/>
    <col min="5641" max="5641" width="12.140625" customWidth="1"/>
    <col min="5642" max="5642" width="15.42578125" customWidth="1"/>
    <col min="5891" max="5891" width="6.85546875" customWidth="1"/>
    <col min="5892" max="5892" width="52.140625" customWidth="1"/>
    <col min="5893" max="5893" width="12.5703125" customWidth="1"/>
    <col min="5894" max="5894" width="11.5703125" customWidth="1"/>
    <col min="5895" max="5895" width="11.28515625" customWidth="1"/>
    <col min="5896" max="5896" width="11.140625" customWidth="1"/>
    <col min="5897" max="5897" width="12.140625" customWidth="1"/>
    <col min="5898" max="5898" width="15.42578125" customWidth="1"/>
    <col min="6147" max="6147" width="6.85546875" customWidth="1"/>
    <col min="6148" max="6148" width="52.140625" customWidth="1"/>
    <col min="6149" max="6149" width="12.5703125" customWidth="1"/>
    <col min="6150" max="6150" width="11.5703125" customWidth="1"/>
    <col min="6151" max="6151" width="11.28515625" customWidth="1"/>
    <col min="6152" max="6152" width="11.140625" customWidth="1"/>
    <col min="6153" max="6153" width="12.140625" customWidth="1"/>
    <col min="6154" max="6154" width="15.42578125" customWidth="1"/>
    <col min="6403" max="6403" width="6.85546875" customWidth="1"/>
    <col min="6404" max="6404" width="52.140625" customWidth="1"/>
    <col min="6405" max="6405" width="12.5703125" customWidth="1"/>
    <col min="6406" max="6406" width="11.5703125" customWidth="1"/>
    <col min="6407" max="6407" width="11.28515625" customWidth="1"/>
    <col min="6408" max="6408" width="11.140625" customWidth="1"/>
    <col min="6409" max="6409" width="12.140625" customWidth="1"/>
    <col min="6410" max="6410" width="15.42578125" customWidth="1"/>
    <col min="6659" max="6659" width="6.85546875" customWidth="1"/>
    <col min="6660" max="6660" width="52.140625" customWidth="1"/>
    <col min="6661" max="6661" width="12.5703125" customWidth="1"/>
    <col min="6662" max="6662" width="11.5703125" customWidth="1"/>
    <col min="6663" max="6663" width="11.28515625" customWidth="1"/>
    <col min="6664" max="6664" width="11.140625" customWidth="1"/>
    <col min="6665" max="6665" width="12.140625" customWidth="1"/>
    <col min="6666" max="6666" width="15.42578125" customWidth="1"/>
    <col min="6915" max="6915" width="6.85546875" customWidth="1"/>
    <col min="6916" max="6916" width="52.140625" customWidth="1"/>
    <col min="6917" max="6917" width="12.5703125" customWidth="1"/>
    <col min="6918" max="6918" width="11.5703125" customWidth="1"/>
    <col min="6919" max="6919" width="11.28515625" customWidth="1"/>
    <col min="6920" max="6920" width="11.140625" customWidth="1"/>
    <col min="6921" max="6921" width="12.140625" customWidth="1"/>
    <col min="6922" max="6922" width="15.42578125" customWidth="1"/>
    <col min="7171" max="7171" width="6.85546875" customWidth="1"/>
    <col min="7172" max="7172" width="52.140625" customWidth="1"/>
    <col min="7173" max="7173" width="12.5703125" customWidth="1"/>
    <col min="7174" max="7174" width="11.5703125" customWidth="1"/>
    <col min="7175" max="7175" width="11.28515625" customWidth="1"/>
    <col min="7176" max="7176" width="11.140625" customWidth="1"/>
    <col min="7177" max="7177" width="12.140625" customWidth="1"/>
    <col min="7178" max="7178" width="15.42578125" customWidth="1"/>
    <col min="7427" max="7427" width="6.85546875" customWidth="1"/>
    <col min="7428" max="7428" width="52.140625" customWidth="1"/>
    <col min="7429" max="7429" width="12.5703125" customWidth="1"/>
    <col min="7430" max="7430" width="11.5703125" customWidth="1"/>
    <col min="7431" max="7431" width="11.28515625" customWidth="1"/>
    <col min="7432" max="7432" width="11.140625" customWidth="1"/>
    <col min="7433" max="7433" width="12.140625" customWidth="1"/>
    <col min="7434" max="7434" width="15.42578125" customWidth="1"/>
    <col min="7683" max="7683" width="6.85546875" customWidth="1"/>
    <col min="7684" max="7684" width="52.140625" customWidth="1"/>
    <col min="7685" max="7685" width="12.5703125" customWidth="1"/>
    <col min="7686" max="7686" width="11.5703125" customWidth="1"/>
    <col min="7687" max="7687" width="11.28515625" customWidth="1"/>
    <col min="7688" max="7688" width="11.140625" customWidth="1"/>
    <col min="7689" max="7689" width="12.140625" customWidth="1"/>
    <col min="7690" max="7690" width="15.42578125" customWidth="1"/>
    <col min="7939" max="7939" width="6.85546875" customWidth="1"/>
    <col min="7940" max="7940" width="52.140625" customWidth="1"/>
    <col min="7941" max="7941" width="12.5703125" customWidth="1"/>
    <col min="7942" max="7942" width="11.5703125" customWidth="1"/>
    <col min="7943" max="7943" width="11.28515625" customWidth="1"/>
    <col min="7944" max="7944" width="11.140625" customWidth="1"/>
    <col min="7945" max="7945" width="12.140625" customWidth="1"/>
    <col min="7946" max="7946" width="15.42578125" customWidth="1"/>
    <col min="8195" max="8195" width="6.85546875" customWidth="1"/>
    <col min="8196" max="8196" width="52.140625" customWidth="1"/>
    <col min="8197" max="8197" width="12.5703125" customWidth="1"/>
    <col min="8198" max="8198" width="11.5703125" customWidth="1"/>
    <col min="8199" max="8199" width="11.28515625" customWidth="1"/>
    <col min="8200" max="8200" width="11.140625" customWidth="1"/>
    <col min="8201" max="8201" width="12.140625" customWidth="1"/>
    <col min="8202" max="8202" width="15.42578125" customWidth="1"/>
    <col min="8451" max="8451" width="6.85546875" customWidth="1"/>
    <col min="8452" max="8452" width="52.140625" customWidth="1"/>
    <col min="8453" max="8453" width="12.5703125" customWidth="1"/>
    <col min="8454" max="8454" width="11.5703125" customWidth="1"/>
    <col min="8455" max="8455" width="11.28515625" customWidth="1"/>
    <col min="8456" max="8456" width="11.140625" customWidth="1"/>
    <col min="8457" max="8457" width="12.140625" customWidth="1"/>
    <col min="8458" max="8458" width="15.42578125" customWidth="1"/>
    <col min="8707" max="8707" width="6.85546875" customWidth="1"/>
    <col min="8708" max="8708" width="52.140625" customWidth="1"/>
    <col min="8709" max="8709" width="12.5703125" customWidth="1"/>
    <col min="8710" max="8710" width="11.5703125" customWidth="1"/>
    <col min="8711" max="8711" width="11.28515625" customWidth="1"/>
    <col min="8712" max="8712" width="11.140625" customWidth="1"/>
    <col min="8713" max="8713" width="12.140625" customWidth="1"/>
    <col min="8714" max="8714" width="15.42578125" customWidth="1"/>
    <col min="8963" max="8963" width="6.85546875" customWidth="1"/>
    <col min="8964" max="8964" width="52.140625" customWidth="1"/>
    <col min="8965" max="8965" width="12.5703125" customWidth="1"/>
    <col min="8966" max="8966" width="11.5703125" customWidth="1"/>
    <col min="8967" max="8967" width="11.28515625" customWidth="1"/>
    <col min="8968" max="8968" width="11.140625" customWidth="1"/>
    <col min="8969" max="8969" width="12.140625" customWidth="1"/>
    <col min="8970" max="8970" width="15.42578125" customWidth="1"/>
    <col min="9219" max="9219" width="6.85546875" customWidth="1"/>
    <col min="9220" max="9220" width="52.140625" customWidth="1"/>
    <col min="9221" max="9221" width="12.5703125" customWidth="1"/>
    <col min="9222" max="9222" width="11.5703125" customWidth="1"/>
    <col min="9223" max="9223" width="11.28515625" customWidth="1"/>
    <col min="9224" max="9224" width="11.140625" customWidth="1"/>
    <col min="9225" max="9225" width="12.140625" customWidth="1"/>
    <col min="9226" max="9226" width="15.42578125" customWidth="1"/>
    <col min="9475" max="9475" width="6.85546875" customWidth="1"/>
    <col min="9476" max="9476" width="52.140625" customWidth="1"/>
    <col min="9477" max="9477" width="12.5703125" customWidth="1"/>
    <col min="9478" max="9478" width="11.5703125" customWidth="1"/>
    <col min="9479" max="9479" width="11.28515625" customWidth="1"/>
    <col min="9480" max="9480" width="11.140625" customWidth="1"/>
    <col min="9481" max="9481" width="12.140625" customWidth="1"/>
    <col min="9482" max="9482" width="15.42578125" customWidth="1"/>
    <col min="9731" max="9731" width="6.85546875" customWidth="1"/>
    <col min="9732" max="9732" width="52.140625" customWidth="1"/>
    <col min="9733" max="9733" width="12.5703125" customWidth="1"/>
    <col min="9734" max="9734" width="11.5703125" customWidth="1"/>
    <col min="9735" max="9735" width="11.28515625" customWidth="1"/>
    <col min="9736" max="9736" width="11.140625" customWidth="1"/>
    <col min="9737" max="9737" width="12.140625" customWidth="1"/>
    <col min="9738" max="9738" width="15.42578125" customWidth="1"/>
    <col min="9987" max="9987" width="6.85546875" customWidth="1"/>
    <col min="9988" max="9988" width="52.140625" customWidth="1"/>
    <col min="9989" max="9989" width="12.5703125" customWidth="1"/>
    <col min="9990" max="9990" width="11.5703125" customWidth="1"/>
    <col min="9991" max="9991" width="11.28515625" customWidth="1"/>
    <col min="9992" max="9992" width="11.140625" customWidth="1"/>
    <col min="9993" max="9993" width="12.140625" customWidth="1"/>
    <col min="9994" max="9994" width="15.42578125" customWidth="1"/>
    <col min="10243" max="10243" width="6.85546875" customWidth="1"/>
    <col min="10244" max="10244" width="52.140625" customWidth="1"/>
    <col min="10245" max="10245" width="12.5703125" customWidth="1"/>
    <col min="10246" max="10246" width="11.5703125" customWidth="1"/>
    <col min="10247" max="10247" width="11.28515625" customWidth="1"/>
    <col min="10248" max="10248" width="11.140625" customWidth="1"/>
    <col min="10249" max="10249" width="12.140625" customWidth="1"/>
    <col min="10250" max="10250" width="15.42578125" customWidth="1"/>
    <col min="10499" max="10499" width="6.85546875" customWidth="1"/>
    <col min="10500" max="10500" width="52.140625" customWidth="1"/>
    <col min="10501" max="10501" width="12.5703125" customWidth="1"/>
    <col min="10502" max="10502" width="11.5703125" customWidth="1"/>
    <col min="10503" max="10503" width="11.28515625" customWidth="1"/>
    <col min="10504" max="10504" width="11.140625" customWidth="1"/>
    <col min="10505" max="10505" width="12.140625" customWidth="1"/>
    <col min="10506" max="10506" width="15.42578125" customWidth="1"/>
    <col min="10755" max="10755" width="6.85546875" customWidth="1"/>
    <col min="10756" max="10756" width="52.140625" customWidth="1"/>
    <col min="10757" max="10757" width="12.5703125" customWidth="1"/>
    <col min="10758" max="10758" width="11.5703125" customWidth="1"/>
    <col min="10759" max="10759" width="11.28515625" customWidth="1"/>
    <col min="10760" max="10760" width="11.140625" customWidth="1"/>
    <col min="10761" max="10761" width="12.140625" customWidth="1"/>
    <col min="10762" max="10762" width="15.42578125" customWidth="1"/>
    <col min="11011" max="11011" width="6.85546875" customWidth="1"/>
    <col min="11012" max="11012" width="52.140625" customWidth="1"/>
    <col min="11013" max="11013" width="12.5703125" customWidth="1"/>
    <col min="11014" max="11014" width="11.5703125" customWidth="1"/>
    <col min="11015" max="11015" width="11.28515625" customWidth="1"/>
    <col min="11016" max="11016" width="11.140625" customWidth="1"/>
    <col min="11017" max="11017" width="12.140625" customWidth="1"/>
    <col min="11018" max="11018" width="15.42578125" customWidth="1"/>
    <col min="11267" max="11267" width="6.85546875" customWidth="1"/>
    <col min="11268" max="11268" width="52.140625" customWidth="1"/>
    <col min="11269" max="11269" width="12.5703125" customWidth="1"/>
    <col min="11270" max="11270" width="11.5703125" customWidth="1"/>
    <col min="11271" max="11271" width="11.28515625" customWidth="1"/>
    <col min="11272" max="11272" width="11.140625" customWidth="1"/>
    <col min="11273" max="11273" width="12.140625" customWidth="1"/>
    <col min="11274" max="11274" width="15.42578125" customWidth="1"/>
    <col min="11523" max="11523" width="6.85546875" customWidth="1"/>
    <col min="11524" max="11524" width="52.140625" customWidth="1"/>
    <col min="11525" max="11525" width="12.5703125" customWidth="1"/>
    <col min="11526" max="11526" width="11.5703125" customWidth="1"/>
    <col min="11527" max="11527" width="11.28515625" customWidth="1"/>
    <col min="11528" max="11528" width="11.140625" customWidth="1"/>
    <col min="11529" max="11529" width="12.140625" customWidth="1"/>
    <col min="11530" max="11530" width="15.42578125" customWidth="1"/>
    <col min="11779" max="11779" width="6.85546875" customWidth="1"/>
    <col min="11780" max="11780" width="52.140625" customWidth="1"/>
    <col min="11781" max="11781" width="12.5703125" customWidth="1"/>
    <col min="11782" max="11782" width="11.5703125" customWidth="1"/>
    <col min="11783" max="11783" width="11.28515625" customWidth="1"/>
    <col min="11784" max="11784" width="11.140625" customWidth="1"/>
    <col min="11785" max="11785" width="12.140625" customWidth="1"/>
    <col min="11786" max="11786" width="15.42578125" customWidth="1"/>
    <col min="12035" max="12035" width="6.85546875" customWidth="1"/>
    <col min="12036" max="12036" width="52.140625" customWidth="1"/>
    <col min="12037" max="12037" width="12.5703125" customWidth="1"/>
    <col min="12038" max="12038" width="11.5703125" customWidth="1"/>
    <col min="12039" max="12039" width="11.28515625" customWidth="1"/>
    <col min="12040" max="12040" width="11.140625" customWidth="1"/>
    <col min="12041" max="12041" width="12.140625" customWidth="1"/>
    <col min="12042" max="12042" width="15.42578125" customWidth="1"/>
    <col min="12291" max="12291" width="6.85546875" customWidth="1"/>
    <col min="12292" max="12292" width="52.140625" customWidth="1"/>
    <col min="12293" max="12293" width="12.5703125" customWidth="1"/>
    <col min="12294" max="12294" width="11.5703125" customWidth="1"/>
    <col min="12295" max="12295" width="11.28515625" customWidth="1"/>
    <col min="12296" max="12296" width="11.140625" customWidth="1"/>
    <col min="12297" max="12297" width="12.140625" customWidth="1"/>
    <col min="12298" max="12298" width="15.42578125" customWidth="1"/>
    <col min="12547" max="12547" width="6.85546875" customWidth="1"/>
    <col min="12548" max="12548" width="52.140625" customWidth="1"/>
    <col min="12549" max="12549" width="12.5703125" customWidth="1"/>
    <col min="12550" max="12550" width="11.5703125" customWidth="1"/>
    <col min="12551" max="12551" width="11.28515625" customWidth="1"/>
    <col min="12552" max="12552" width="11.140625" customWidth="1"/>
    <col min="12553" max="12553" width="12.140625" customWidth="1"/>
    <col min="12554" max="12554" width="15.42578125" customWidth="1"/>
    <col min="12803" max="12803" width="6.85546875" customWidth="1"/>
    <col min="12804" max="12804" width="52.140625" customWidth="1"/>
    <col min="12805" max="12805" width="12.5703125" customWidth="1"/>
    <col min="12806" max="12806" width="11.5703125" customWidth="1"/>
    <col min="12807" max="12807" width="11.28515625" customWidth="1"/>
    <col min="12808" max="12808" width="11.140625" customWidth="1"/>
    <col min="12809" max="12809" width="12.140625" customWidth="1"/>
    <col min="12810" max="12810" width="15.42578125" customWidth="1"/>
    <col min="13059" max="13059" width="6.85546875" customWidth="1"/>
    <col min="13060" max="13060" width="52.140625" customWidth="1"/>
    <col min="13061" max="13061" width="12.5703125" customWidth="1"/>
    <col min="13062" max="13062" width="11.5703125" customWidth="1"/>
    <col min="13063" max="13063" width="11.28515625" customWidth="1"/>
    <col min="13064" max="13064" width="11.140625" customWidth="1"/>
    <col min="13065" max="13065" width="12.140625" customWidth="1"/>
    <col min="13066" max="13066" width="15.42578125" customWidth="1"/>
    <col min="13315" max="13315" width="6.85546875" customWidth="1"/>
    <col min="13316" max="13316" width="52.140625" customWidth="1"/>
    <col min="13317" max="13317" width="12.5703125" customWidth="1"/>
    <col min="13318" max="13318" width="11.5703125" customWidth="1"/>
    <col min="13319" max="13319" width="11.28515625" customWidth="1"/>
    <col min="13320" max="13320" width="11.140625" customWidth="1"/>
    <col min="13321" max="13321" width="12.140625" customWidth="1"/>
    <col min="13322" max="13322" width="15.42578125" customWidth="1"/>
    <col min="13571" max="13571" width="6.85546875" customWidth="1"/>
    <col min="13572" max="13572" width="52.140625" customWidth="1"/>
    <col min="13573" max="13573" width="12.5703125" customWidth="1"/>
    <col min="13574" max="13574" width="11.5703125" customWidth="1"/>
    <col min="13575" max="13575" width="11.28515625" customWidth="1"/>
    <col min="13576" max="13576" width="11.140625" customWidth="1"/>
    <col min="13577" max="13577" width="12.140625" customWidth="1"/>
    <col min="13578" max="13578" width="15.42578125" customWidth="1"/>
    <col min="13827" max="13827" width="6.85546875" customWidth="1"/>
    <col min="13828" max="13828" width="52.140625" customWidth="1"/>
    <col min="13829" max="13829" width="12.5703125" customWidth="1"/>
    <col min="13830" max="13830" width="11.5703125" customWidth="1"/>
    <col min="13831" max="13831" width="11.28515625" customWidth="1"/>
    <col min="13832" max="13832" width="11.140625" customWidth="1"/>
    <col min="13833" max="13833" width="12.140625" customWidth="1"/>
    <col min="13834" max="13834" width="15.42578125" customWidth="1"/>
    <col min="14083" max="14083" width="6.85546875" customWidth="1"/>
    <col min="14084" max="14084" width="52.140625" customWidth="1"/>
    <col min="14085" max="14085" width="12.5703125" customWidth="1"/>
    <col min="14086" max="14086" width="11.5703125" customWidth="1"/>
    <col min="14087" max="14087" width="11.28515625" customWidth="1"/>
    <col min="14088" max="14088" width="11.140625" customWidth="1"/>
    <col min="14089" max="14089" width="12.140625" customWidth="1"/>
    <col min="14090" max="14090" width="15.42578125" customWidth="1"/>
    <col min="14339" max="14339" width="6.85546875" customWidth="1"/>
    <col min="14340" max="14340" width="52.140625" customWidth="1"/>
    <col min="14341" max="14341" width="12.5703125" customWidth="1"/>
    <col min="14342" max="14342" width="11.5703125" customWidth="1"/>
    <col min="14343" max="14343" width="11.28515625" customWidth="1"/>
    <col min="14344" max="14344" width="11.140625" customWidth="1"/>
    <col min="14345" max="14345" width="12.140625" customWidth="1"/>
    <col min="14346" max="14346" width="15.42578125" customWidth="1"/>
    <col min="14595" max="14595" width="6.85546875" customWidth="1"/>
    <col min="14596" max="14596" width="52.140625" customWidth="1"/>
    <col min="14597" max="14597" width="12.5703125" customWidth="1"/>
    <col min="14598" max="14598" width="11.5703125" customWidth="1"/>
    <col min="14599" max="14599" width="11.28515625" customWidth="1"/>
    <col min="14600" max="14600" width="11.140625" customWidth="1"/>
    <col min="14601" max="14601" width="12.140625" customWidth="1"/>
    <col min="14602" max="14602" width="15.42578125" customWidth="1"/>
    <col min="14851" max="14851" width="6.85546875" customWidth="1"/>
    <col min="14852" max="14852" width="52.140625" customWidth="1"/>
    <col min="14853" max="14853" width="12.5703125" customWidth="1"/>
    <col min="14854" max="14854" width="11.5703125" customWidth="1"/>
    <col min="14855" max="14855" width="11.28515625" customWidth="1"/>
    <col min="14856" max="14856" width="11.140625" customWidth="1"/>
    <col min="14857" max="14857" width="12.140625" customWidth="1"/>
    <col min="14858" max="14858" width="15.42578125" customWidth="1"/>
    <col min="15107" max="15107" width="6.85546875" customWidth="1"/>
    <col min="15108" max="15108" width="52.140625" customWidth="1"/>
    <col min="15109" max="15109" width="12.5703125" customWidth="1"/>
    <col min="15110" max="15110" width="11.5703125" customWidth="1"/>
    <col min="15111" max="15111" width="11.28515625" customWidth="1"/>
    <col min="15112" max="15112" width="11.140625" customWidth="1"/>
    <col min="15113" max="15113" width="12.140625" customWidth="1"/>
    <col min="15114" max="15114" width="15.42578125" customWidth="1"/>
    <col min="15363" max="15363" width="6.85546875" customWidth="1"/>
    <col min="15364" max="15364" width="52.140625" customWidth="1"/>
    <col min="15365" max="15365" width="12.5703125" customWidth="1"/>
    <col min="15366" max="15366" width="11.5703125" customWidth="1"/>
    <col min="15367" max="15367" width="11.28515625" customWidth="1"/>
    <col min="15368" max="15368" width="11.140625" customWidth="1"/>
    <col min="15369" max="15369" width="12.140625" customWidth="1"/>
    <col min="15370" max="15370" width="15.42578125" customWidth="1"/>
    <col min="15619" max="15619" width="6.85546875" customWidth="1"/>
    <col min="15620" max="15620" width="52.140625" customWidth="1"/>
    <col min="15621" max="15621" width="12.5703125" customWidth="1"/>
    <col min="15622" max="15622" width="11.5703125" customWidth="1"/>
    <col min="15623" max="15623" width="11.28515625" customWidth="1"/>
    <col min="15624" max="15624" width="11.140625" customWidth="1"/>
    <col min="15625" max="15625" width="12.140625" customWidth="1"/>
    <col min="15626" max="15626" width="15.42578125" customWidth="1"/>
    <col min="15875" max="15875" width="6.85546875" customWidth="1"/>
    <col min="15876" max="15876" width="52.140625" customWidth="1"/>
    <col min="15877" max="15877" width="12.5703125" customWidth="1"/>
    <col min="15878" max="15878" width="11.5703125" customWidth="1"/>
    <col min="15879" max="15879" width="11.28515625" customWidth="1"/>
    <col min="15880" max="15880" width="11.140625" customWidth="1"/>
    <col min="15881" max="15881" width="12.140625" customWidth="1"/>
    <col min="15882" max="15882" width="15.42578125" customWidth="1"/>
    <col min="16131" max="16131" width="6.85546875" customWidth="1"/>
    <col min="16132" max="16132" width="52.140625" customWidth="1"/>
    <col min="16133" max="16133" width="12.5703125" customWidth="1"/>
    <col min="16134" max="16134" width="11.5703125" customWidth="1"/>
    <col min="16135" max="16135" width="11.28515625" customWidth="1"/>
    <col min="16136" max="16136" width="11.140625" customWidth="1"/>
    <col min="16137" max="16137" width="12.140625" customWidth="1"/>
    <col min="16138" max="16138" width="15.42578125" customWidth="1"/>
  </cols>
  <sheetData>
    <row r="1" spans="1:15" ht="18.75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5" ht="56.25" customHeight="1" x14ac:dyDescent="0.25">
      <c r="A2" s="117" t="s">
        <v>152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5" ht="42.75" x14ac:dyDescent="0.25">
      <c r="A3" s="1" t="s">
        <v>1</v>
      </c>
      <c r="B3" s="2" t="s">
        <v>2</v>
      </c>
      <c r="C3" s="3" t="s">
        <v>3</v>
      </c>
      <c r="D3" s="3" t="s">
        <v>147</v>
      </c>
      <c r="E3" s="3" t="s">
        <v>143</v>
      </c>
      <c r="F3" s="3" t="s">
        <v>144</v>
      </c>
      <c r="G3" s="3" t="s">
        <v>153</v>
      </c>
      <c r="H3" s="22" t="s">
        <v>154</v>
      </c>
      <c r="I3" s="3" t="s">
        <v>155</v>
      </c>
      <c r="J3" s="3" t="s">
        <v>4</v>
      </c>
      <c r="K3" s="14"/>
      <c r="L3" s="15"/>
      <c r="M3" s="15"/>
      <c r="N3" s="15"/>
      <c r="O3" s="15"/>
    </row>
    <row r="4" spans="1:15" ht="15" customHeight="1" x14ac:dyDescent="0.25">
      <c r="A4" s="125" t="s">
        <v>5</v>
      </c>
      <c r="B4" s="126"/>
      <c r="C4" s="126"/>
      <c r="D4" s="126"/>
      <c r="E4" s="126"/>
      <c r="F4" s="126"/>
      <c r="G4" s="126"/>
      <c r="H4" s="126"/>
      <c r="I4" s="126"/>
      <c r="J4" s="127"/>
      <c r="K4" s="15"/>
      <c r="L4" s="15"/>
      <c r="M4" s="15"/>
      <c r="N4" s="15"/>
      <c r="O4" s="15"/>
    </row>
    <row r="5" spans="1:15" ht="15.75" x14ac:dyDescent="0.25">
      <c r="A5" s="26">
        <v>1</v>
      </c>
      <c r="B5" s="27" t="s">
        <v>6</v>
      </c>
      <c r="C5" s="28" t="s">
        <v>7</v>
      </c>
      <c r="D5" s="29">
        <v>40.9</v>
      </c>
      <c r="E5" s="30">
        <v>38.200000000000003</v>
      </c>
      <c r="F5" s="31">
        <v>37.6</v>
      </c>
      <c r="G5" s="36">
        <v>37.372</v>
      </c>
      <c r="H5" s="70" t="s">
        <v>160</v>
      </c>
      <c r="I5" s="70" t="s">
        <v>160</v>
      </c>
      <c r="J5" s="32">
        <v>100</v>
      </c>
      <c r="K5" s="15"/>
      <c r="L5" s="15"/>
      <c r="M5" s="15"/>
      <c r="N5" s="15"/>
      <c r="O5" s="15"/>
    </row>
    <row r="6" spans="1:15" ht="15.75" x14ac:dyDescent="0.25">
      <c r="A6" s="26">
        <f>A5+1</f>
        <v>2</v>
      </c>
      <c r="B6" s="27" t="s">
        <v>8</v>
      </c>
      <c r="C6" s="28" t="s">
        <v>7</v>
      </c>
      <c r="D6" s="29">
        <v>26.2</v>
      </c>
      <c r="E6" s="30">
        <v>24.1</v>
      </c>
      <c r="F6" s="31">
        <v>23.4</v>
      </c>
      <c r="G6" s="36">
        <v>23.384</v>
      </c>
      <c r="H6" s="71">
        <v>23.093</v>
      </c>
      <c r="I6" s="72">
        <v>23.093</v>
      </c>
      <c r="J6" s="32">
        <f t="shared" ref="J6:J8" si="0">I6/H6*100</f>
        <v>100</v>
      </c>
      <c r="K6" s="15"/>
      <c r="L6" s="15"/>
      <c r="M6" s="15"/>
      <c r="N6" s="15"/>
      <c r="O6" s="15"/>
    </row>
    <row r="7" spans="1:15" ht="15.75" x14ac:dyDescent="0.25">
      <c r="A7" s="26">
        <f>A6+1</f>
        <v>3</v>
      </c>
      <c r="B7" s="27" t="s">
        <v>9</v>
      </c>
      <c r="C7" s="28" t="s">
        <v>7</v>
      </c>
      <c r="D7" s="29">
        <v>19.7</v>
      </c>
      <c r="E7" s="30">
        <v>22.5</v>
      </c>
      <c r="F7" s="31">
        <v>22.1</v>
      </c>
      <c r="G7" s="36">
        <v>21.986000000000001</v>
      </c>
      <c r="H7" s="31">
        <v>22.2</v>
      </c>
      <c r="I7" s="71">
        <v>22.3</v>
      </c>
      <c r="J7" s="32">
        <f t="shared" si="0"/>
        <v>100.45045045045045</v>
      </c>
      <c r="K7" s="15"/>
      <c r="L7" s="15"/>
      <c r="M7" s="15"/>
      <c r="N7" s="15"/>
      <c r="O7" s="15"/>
    </row>
    <row r="8" spans="1:15" ht="15.75" x14ac:dyDescent="0.25">
      <c r="A8" s="26">
        <f>A7+1</f>
        <v>4</v>
      </c>
      <c r="B8" s="27" t="s">
        <v>10</v>
      </c>
      <c r="C8" s="28" t="s">
        <v>11</v>
      </c>
      <c r="D8" s="29">
        <v>11.9</v>
      </c>
      <c r="E8" s="30">
        <v>4.93</v>
      </c>
      <c r="F8" s="31">
        <v>4.58</v>
      </c>
      <c r="G8" s="36">
        <v>4.58</v>
      </c>
      <c r="H8" s="33">
        <v>4.9400000000000004</v>
      </c>
      <c r="I8" s="33">
        <v>4.9400000000000004</v>
      </c>
      <c r="J8" s="32">
        <f t="shared" si="0"/>
        <v>100</v>
      </c>
      <c r="K8" s="15"/>
      <c r="L8" s="15"/>
      <c r="M8" s="15"/>
      <c r="N8" s="15"/>
      <c r="O8" s="15"/>
    </row>
    <row r="9" spans="1:15" ht="15.75" x14ac:dyDescent="0.25">
      <c r="A9" s="26">
        <f>A8+1</f>
        <v>5</v>
      </c>
      <c r="B9" s="27" t="s">
        <v>12</v>
      </c>
      <c r="C9" s="28" t="s">
        <v>11</v>
      </c>
      <c r="D9" s="29">
        <v>1.7</v>
      </c>
      <c r="E9" s="30">
        <v>1.01</v>
      </c>
      <c r="F9" s="31">
        <v>0.5</v>
      </c>
      <c r="G9" s="36">
        <v>0.64</v>
      </c>
      <c r="H9" s="33">
        <v>0.68</v>
      </c>
      <c r="I9" s="33">
        <v>0.68</v>
      </c>
      <c r="J9" s="32">
        <f>I9/H9*100</f>
        <v>100</v>
      </c>
      <c r="K9" s="15"/>
      <c r="L9" s="15"/>
      <c r="M9" s="15"/>
      <c r="N9" s="15"/>
      <c r="O9" s="15"/>
    </row>
    <row r="10" spans="1:15" ht="22.5" customHeight="1" x14ac:dyDescent="0.25">
      <c r="A10" s="128" t="s">
        <v>13</v>
      </c>
      <c r="B10" s="129"/>
      <c r="C10" s="129"/>
      <c r="D10" s="129"/>
      <c r="E10" s="129"/>
      <c r="F10" s="129"/>
      <c r="G10" s="129"/>
      <c r="H10" s="129"/>
      <c r="I10" s="129"/>
      <c r="J10" s="130"/>
      <c r="K10" s="15"/>
      <c r="L10" s="15"/>
      <c r="M10" s="15"/>
      <c r="N10" s="15"/>
      <c r="O10" s="15"/>
    </row>
    <row r="11" spans="1:15" ht="15.75" x14ac:dyDescent="0.25">
      <c r="A11" s="26">
        <f>A9+1</f>
        <v>6</v>
      </c>
      <c r="B11" s="27" t="s">
        <v>14</v>
      </c>
      <c r="C11" s="28" t="s">
        <v>15</v>
      </c>
      <c r="D11" s="29">
        <v>506</v>
      </c>
      <c r="E11" s="30">
        <v>509.52</v>
      </c>
      <c r="F11" s="34">
        <v>510</v>
      </c>
      <c r="G11" s="73">
        <v>628.61300000000006</v>
      </c>
      <c r="H11" s="74" t="s">
        <v>159</v>
      </c>
      <c r="I11" s="75" t="s">
        <v>159</v>
      </c>
      <c r="J11" s="32">
        <f>I11/H11*100</f>
        <v>100</v>
      </c>
      <c r="K11" s="120"/>
      <c r="L11" s="120"/>
      <c r="M11" s="120"/>
      <c r="N11" s="120"/>
      <c r="O11" s="120"/>
    </row>
    <row r="12" spans="1:15" ht="31.5" x14ac:dyDescent="0.25">
      <c r="A12" s="26">
        <f t="shared" ref="A12:A17" si="1">A11+1</f>
        <v>7</v>
      </c>
      <c r="B12" s="27" t="s">
        <v>146</v>
      </c>
      <c r="C12" s="28" t="s">
        <v>15</v>
      </c>
      <c r="D12" s="29">
        <v>450</v>
      </c>
      <c r="E12" s="30">
        <v>442.4</v>
      </c>
      <c r="F12" s="34">
        <v>246</v>
      </c>
      <c r="G12" s="73">
        <v>513.71900000000005</v>
      </c>
      <c r="H12" s="73">
        <v>2256.9</v>
      </c>
      <c r="I12" s="29">
        <v>2256.9</v>
      </c>
      <c r="J12" s="32">
        <f t="shared" ref="J12:J17" si="2">I12/H12*100</f>
        <v>100</v>
      </c>
      <c r="K12" s="120"/>
      <c r="L12" s="120"/>
      <c r="M12" s="120"/>
      <c r="N12" s="120"/>
      <c r="O12" s="120"/>
    </row>
    <row r="13" spans="1:15" ht="31.5" x14ac:dyDescent="0.25">
      <c r="A13" s="26">
        <f t="shared" si="1"/>
        <v>8</v>
      </c>
      <c r="B13" s="27" t="s">
        <v>16</v>
      </c>
      <c r="C13" s="28" t="s">
        <v>15</v>
      </c>
      <c r="D13" s="29">
        <v>86.4</v>
      </c>
      <c r="E13" s="30">
        <v>209.3</v>
      </c>
      <c r="F13" s="34">
        <v>188.01730000000001</v>
      </c>
      <c r="G13" s="73">
        <v>237.1</v>
      </c>
      <c r="H13" s="76">
        <v>245.98</v>
      </c>
      <c r="I13" s="77">
        <v>248.53800000000001</v>
      </c>
      <c r="J13" s="51">
        <f t="shared" si="2"/>
        <v>101.03992194487357</v>
      </c>
      <c r="K13" s="15"/>
      <c r="L13" s="15"/>
      <c r="M13" s="15"/>
      <c r="N13" s="15"/>
      <c r="O13" s="15"/>
    </row>
    <row r="14" spans="1:15" ht="47.25" x14ac:dyDescent="0.25">
      <c r="A14" s="26">
        <f t="shared" si="1"/>
        <v>9</v>
      </c>
      <c r="B14" s="27" t="s">
        <v>17</v>
      </c>
      <c r="C14" s="28" t="s">
        <v>18</v>
      </c>
      <c r="D14" s="29">
        <v>1088.3</v>
      </c>
      <c r="E14" s="30">
        <v>1067.5</v>
      </c>
      <c r="F14" s="34">
        <f>47150/F5</f>
        <v>1253.9893617021276</v>
      </c>
      <c r="G14" s="73">
        <v>3420.5</v>
      </c>
      <c r="H14" s="73">
        <v>2094.2199999999998</v>
      </c>
      <c r="I14" s="29">
        <v>2044.43</v>
      </c>
      <c r="J14" s="51">
        <f t="shared" si="2"/>
        <v>97.62250384391325</v>
      </c>
      <c r="K14" s="16"/>
      <c r="L14" s="15"/>
      <c r="M14" s="15"/>
      <c r="N14" s="15"/>
      <c r="O14" s="15"/>
    </row>
    <row r="15" spans="1:15" ht="31.5" x14ac:dyDescent="0.25">
      <c r="A15" s="26">
        <f t="shared" si="1"/>
        <v>10</v>
      </c>
      <c r="B15" s="27" t="s">
        <v>19</v>
      </c>
      <c r="C15" s="28" t="s">
        <v>138</v>
      </c>
      <c r="D15" s="29"/>
      <c r="E15" s="29">
        <v>1.84</v>
      </c>
      <c r="F15" s="34">
        <v>1.8</v>
      </c>
      <c r="G15" s="78">
        <v>1.887</v>
      </c>
      <c r="H15" s="76">
        <v>1.85</v>
      </c>
      <c r="I15" s="29">
        <v>1.85</v>
      </c>
      <c r="J15" s="35">
        <f t="shared" si="2"/>
        <v>100</v>
      </c>
      <c r="K15" s="15"/>
      <c r="L15" s="15"/>
      <c r="M15" s="15"/>
      <c r="N15" s="15"/>
      <c r="O15" s="15"/>
    </row>
    <row r="16" spans="1:15" ht="31.5" x14ac:dyDescent="0.25">
      <c r="A16" s="26">
        <f t="shared" si="1"/>
        <v>11</v>
      </c>
      <c r="B16" s="27" t="s">
        <v>21</v>
      </c>
      <c r="C16" s="28" t="s">
        <v>11</v>
      </c>
      <c r="D16" s="29"/>
      <c r="E16" s="29">
        <v>4.8</v>
      </c>
      <c r="F16" s="34">
        <v>4.8</v>
      </c>
      <c r="G16" s="76">
        <v>5.03</v>
      </c>
      <c r="H16" s="73">
        <v>4.88</v>
      </c>
      <c r="I16" s="79">
        <v>4.9000000000000004</v>
      </c>
      <c r="J16" s="35">
        <f t="shared" si="2"/>
        <v>100.40983606557378</v>
      </c>
      <c r="K16" s="15"/>
      <c r="L16" s="15"/>
      <c r="M16" s="15"/>
      <c r="N16" s="15"/>
      <c r="O16" s="15"/>
    </row>
    <row r="17" spans="1:18" ht="31.5" x14ac:dyDescent="0.25">
      <c r="A17" s="26">
        <f t="shared" si="1"/>
        <v>12</v>
      </c>
      <c r="B17" s="27" t="s">
        <v>22</v>
      </c>
      <c r="C17" s="28" t="s">
        <v>23</v>
      </c>
      <c r="D17" s="29"/>
      <c r="E17" s="30">
        <v>24180</v>
      </c>
      <c r="F17" s="29">
        <v>25000</v>
      </c>
      <c r="G17" s="30">
        <v>31374.5</v>
      </c>
      <c r="H17" s="34">
        <v>33615</v>
      </c>
      <c r="I17" s="34">
        <v>33615</v>
      </c>
      <c r="J17" s="35">
        <f t="shared" si="2"/>
        <v>100</v>
      </c>
      <c r="K17" s="17"/>
      <c r="L17" s="15"/>
      <c r="M17" s="15"/>
      <c r="N17" s="15"/>
      <c r="O17" s="15"/>
    </row>
    <row r="18" spans="1:18" ht="15" customHeight="1" x14ac:dyDescent="0.25">
      <c r="A18" s="131" t="s">
        <v>24</v>
      </c>
      <c r="B18" s="132"/>
      <c r="C18" s="132"/>
      <c r="D18" s="132"/>
      <c r="E18" s="132"/>
      <c r="F18" s="132"/>
      <c r="G18" s="132"/>
      <c r="H18" s="132"/>
      <c r="I18" s="132"/>
      <c r="J18" s="133"/>
      <c r="K18" s="15"/>
      <c r="L18" s="15"/>
      <c r="M18" s="15"/>
      <c r="N18" s="15"/>
      <c r="O18" s="15"/>
      <c r="Q18" s="13"/>
    </row>
    <row r="19" spans="1:18" ht="15.75" x14ac:dyDescent="0.25">
      <c r="A19" s="26">
        <f>A17+1</f>
        <v>13</v>
      </c>
      <c r="B19" s="27" t="s">
        <v>25</v>
      </c>
      <c r="C19" s="28" t="s">
        <v>15</v>
      </c>
      <c r="D19" s="29">
        <v>33.5</v>
      </c>
      <c r="E19" s="36">
        <v>186.82</v>
      </c>
      <c r="F19" s="31">
        <f>F29+F34+F39+F44+F49+F54</f>
        <v>193.7</v>
      </c>
      <c r="G19" s="79">
        <v>358395</v>
      </c>
      <c r="H19" s="70">
        <v>411.63</v>
      </c>
      <c r="I19" s="80">
        <f>I24+I29+I34+I39+I44+I49+I54</f>
        <v>411.63</v>
      </c>
      <c r="J19" s="32">
        <f>I19/H19*100</f>
        <v>100</v>
      </c>
      <c r="K19" s="15"/>
      <c r="L19" s="15"/>
      <c r="M19" s="15"/>
      <c r="N19" s="15"/>
      <c r="O19" s="15"/>
      <c r="Q19" s="11"/>
      <c r="R19" s="11"/>
    </row>
    <row r="20" spans="1:18" ht="15.75" x14ac:dyDescent="0.25">
      <c r="A20" s="26">
        <f>A19+1</f>
        <v>14</v>
      </c>
      <c r="B20" s="27" t="s">
        <v>14</v>
      </c>
      <c r="C20" s="28" t="s">
        <v>15</v>
      </c>
      <c r="D20" s="29">
        <v>0</v>
      </c>
      <c r="E20" s="36">
        <v>5</v>
      </c>
      <c r="F20" s="31">
        <f>F25+F30+F35+F40+F45+F50+F55</f>
        <v>11.35</v>
      </c>
      <c r="G20" s="29" t="s">
        <v>151</v>
      </c>
      <c r="H20" s="81" t="s">
        <v>151</v>
      </c>
      <c r="I20" s="36" t="s">
        <v>151</v>
      </c>
      <c r="J20" s="32" t="e">
        <f t="shared" ref="J20:J22" si="3">I20/H20*100</f>
        <v>#VALUE!</v>
      </c>
      <c r="K20" s="15"/>
      <c r="L20" s="15"/>
      <c r="M20" s="15"/>
      <c r="N20" s="15"/>
      <c r="O20" s="15"/>
      <c r="Q20" s="12"/>
      <c r="R20" s="11"/>
    </row>
    <row r="21" spans="1:18" ht="15.75" x14ac:dyDescent="0.25">
      <c r="A21" s="26">
        <f>A20+1</f>
        <v>15</v>
      </c>
      <c r="B21" s="27" t="s">
        <v>26</v>
      </c>
      <c r="C21" s="28" t="s">
        <v>27</v>
      </c>
      <c r="D21" s="29">
        <v>133.47</v>
      </c>
      <c r="E21" s="36">
        <v>532.46</v>
      </c>
      <c r="F21" s="31">
        <v>539.6</v>
      </c>
      <c r="G21" s="82" t="s">
        <v>151</v>
      </c>
      <c r="H21" s="81" t="s">
        <v>151</v>
      </c>
      <c r="I21" s="36" t="s">
        <v>151</v>
      </c>
      <c r="J21" s="32" t="e">
        <f t="shared" si="3"/>
        <v>#VALUE!</v>
      </c>
      <c r="K21" s="15"/>
      <c r="L21" s="15"/>
      <c r="M21" s="15"/>
      <c r="N21" s="15"/>
      <c r="O21" s="15"/>
      <c r="R21" s="11"/>
    </row>
    <row r="22" spans="1:18" ht="16.5" thickBot="1" x14ac:dyDescent="0.3">
      <c r="A22" s="38">
        <f>A21+1</f>
        <v>16</v>
      </c>
      <c r="B22" s="39" t="s">
        <v>28</v>
      </c>
      <c r="C22" s="69" t="s">
        <v>18</v>
      </c>
      <c r="D22" s="29">
        <v>3600</v>
      </c>
      <c r="E22" s="40">
        <v>11684</v>
      </c>
      <c r="F22" s="40">
        <v>11684</v>
      </c>
      <c r="G22" s="83">
        <v>16920</v>
      </c>
      <c r="H22" s="84">
        <v>16920</v>
      </c>
      <c r="I22" s="85">
        <v>16920</v>
      </c>
      <c r="J22" s="32">
        <f t="shared" si="3"/>
        <v>100</v>
      </c>
      <c r="K22" s="15"/>
      <c r="L22" s="15"/>
      <c r="M22" s="15"/>
      <c r="N22" s="18"/>
      <c r="O22" s="15"/>
      <c r="Q22" s="13"/>
      <c r="R22" s="11"/>
    </row>
    <row r="23" spans="1:18" ht="15" customHeight="1" x14ac:dyDescent="0.25">
      <c r="A23" s="134" t="s">
        <v>29</v>
      </c>
      <c r="B23" s="135"/>
      <c r="C23" s="135"/>
      <c r="D23" s="135"/>
      <c r="E23" s="135"/>
      <c r="F23" s="135"/>
      <c r="G23" s="135"/>
      <c r="H23" s="136"/>
      <c r="I23" s="136"/>
      <c r="J23" s="137"/>
      <c r="K23" s="15"/>
      <c r="L23" s="15"/>
      <c r="M23" s="15"/>
      <c r="N23" s="15"/>
      <c r="O23" s="15"/>
      <c r="Q23" s="10"/>
      <c r="R23" s="11"/>
    </row>
    <row r="24" spans="1:18" ht="15.75" x14ac:dyDescent="0.25">
      <c r="A24" s="41">
        <f>A22+1</f>
        <v>17</v>
      </c>
      <c r="B24" s="27" t="s">
        <v>25</v>
      </c>
      <c r="C24" s="28" t="s">
        <v>15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15"/>
      <c r="L24" s="19"/>
      <c r="M24" s="15"/>
      <c r="N24" s="15"/>
      <c r="O24" s="15"/>
    </row>
    <row r="25" spans="1:18" ht="15.75" x14ac:dyDescent="0.25">
      <c r="A25" s="41">
        <f>A24+1</f>
        <v>18</v>
      </c>
      <c r="B25" s="27" t="s">
        <v>14</v>
      </c>
      <c r="C25" s="28" t="s">
        <v>15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15"/>
      <c r="L25" s="15"/>
      <c r="M25" s="15"/>
      <c r="N25" s="15"/>
      <c r="O25" s="15"/>
    </row>
    <row r="26" spans="1:18" ht="15.75" x14ac:dyDescent="0.25">
      <c r="A26" s="41">
        <f>A25+1</f>
        <v>19</v>
      </c>
      <c r="B26" s="27" t="s">
        <v>26</v>
      </c>
      <c r="C26" s="28" t="s">
        <v>27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15"/>
      <c r="L26" s="15"/>
      <c r="M26" s="15"/>
      <c r="N26" s="15"/>
      <c r="O26" s="15"/>
    </row>
    <row r="27" spans="1:18" ht="15.75" x14ac:dyDescent="0.25">
      <c r="A27" s="41">
        <f>A26+1</f>
        <v>20</v>
      </c>
      <c r="B27" s="27" t="s">
        <v>28</v>
      </c>
      <c r="C27" s="28" t="s">
        <v>18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15"/>
      <c r="L27" s="15"/>
      <c r="M27" s="15"/>
      <c r="N27" s="15"/>
      <c r="O27" s="15"/>
    </row>
    <row r="28" spans="1:18" ht="15" customHeight="1" x14ac:dyDescent="0.25">
      <c r="A28" s="138" t="s">
        <v>30</v>
      </c>
      <c r="B28" s="139"/>
      <c r="C28" s="139"/>
      <c r="D28" s="139"/>
      <c r="E28" s="139"/>
      <c r="F28" s="139"/>
      <c r="G28" s="139"/>
      <c r="H28" s="139"/>
      <c r="I28" s="139"/>
      <c r="J28" s="140"/>
      <c r="K28" s="15"/>
      <c r="L28" s="15"/>
      <c r="M28" s="15"/>
      <c r="N28" s="15"/>
      <c r="O28" s="15"/>
    </row>
    <row r="29" spans="1:18" ht="15.75" x14ac:dyDescent="0.25">
      <c r="A29" s="41">
        <f>A27+1</f>
        <v>21</v>
      </c>
      <c r="B29" s="27" t="s">
        <v>25</v>
      </c>
      <c r="C29" s="28" t="s">
        <v>15</v>
      </c>
      <c r="D29" s="29">
        <v>0</v>
      </c>
      <c r="E29" s="30">
        <v>1.72</v>
      </c>
      <c r="F29" s="36">
        <v>5</v>
      </c>
      <c r="G29" s="86">
        <v>4275</v>
      </c>
      <c r="H29" s="29">
        <v>4.3600000000000003</v>
      </c>
      <c r="I29" s="29">
        <v>4.3600000000000003</v>
      </c>
      <c r="J29" s="32">
        <f>I29/H29*100</f>
        <v>100</v>
      </c>
      <c r="K29" s="15"/>
      <c r="L29" s="15"/>
      <c r="M29" s="15"/>
      <c r="N29" s="15"/>
      <c r="O29" s="15"/>
    </row>
    <row r="30" spans="1:18" ht="15.75" x14ac:dyDescent="0.25">
      <c r="A30" s="41">
        <f>A29+1</f>
        <v>22</v>
      </c>
      <c r="B30" s="27" t="s">
        <v>14</v>
      </c>
      <c r="C30" s="28" t="s">
        <v>15</v>
      </c>
      <c r="D30" s="29">
        <v>0</v>
      </c>
      <c r="E30" s="30">
        <v>0</v>
      </c>
      <c r="F30" s="36">
        <v>0</v>
      </c>
      <c r="G30" s="42" t="s">
        <v>151</v>
      </c>
      <c r="H30" s="87" t="s">
        <v>151</v>
      </c>
      <c r="I30" s="29" t="s">
        <v>151</v>
      </c>
      <c r="J30" s="32" t="e">
        <f t="shared" ref="J30:J32" si="4">I30/H30*100</f>
        <v>#VALUE!</v>
      </c>
      <c r="K30" s="15"/>
      <c r="L30" s="15"/>
      <c r="M30" s="15"/>
      <c r="N30" s="15"/>
      <c r="O30" s="15"/>
    </row>
    <row r="31" spans="1:18" ht="15.75" x14ac:dyDescent="0.25">
      <c r="A31" s="41">
        <f>A30+1</f>
        <v>23</v>
      </c>
      <c r="B31" s="27" t="s">
        <v>26</v>
      </c>
      <c r="C31" s="28" t="s">
        <v>27</v>
      </c>
      <c r="D31" s="29">
        <v>0</v>
      </c>
      <c r="E31" s="30">
        <v>282.5</v>
      </c>
      <c r="F31" s="36">
        <v>500</v>
      </c>
      <c r="G31" s="88" t="s">
        <v>151</v>
      </c>
      <c r="H31" s="87" t="s">
        <v>151</v>
      </c>
      <c r="I31" s="29" t="s">
        <v>151</v>
      </c>
      <c r="J31" s="32" t="e">
        <f t="shared" si="4"/>
        <v>#VALUE!</v>
      </c>
      <c r="K31" s="15"/>
      <c r="L31" s="15"/>
      <c r="M31" s="15"/>
      <c r="N31" s="15"/>
      <c r="O31" s="15"/>
    </row>
    <row r="32" spans="1:18" ht="15.75" x14ac:dyDescent="0.25">
      <c r="A32" s="41">
        <f>A31+1</f>
        <v>24</v>
      </c>
      <c r="B32" s="27" t="s">
        <v>28</v>
      </c>
      <c r="C32" s="28" t="s">
        <v>18</v>
      </c>
      <c r="D32" s="29">
        <v>0</v>
      </c>
      <c r="E32" s="30">
        <v>10000</v>
      </c>
      <c r="F32" s="36">
        <v>11250</v>
      </c>
      <c r="G32" s="89">
        <v>16920</v>
      </c>
      <c r="H32" s="87">
        <v>16920</v>
      </c>
      <c r="I32" s="90">
        <v>16920</v>
      </c>
      <c r="J32" s="32">
        <f t="shared" si="4"/>
        <v>100</v>
      </c>
      <c r="K32" s="15"/>
      <c r="L32" s="15"/>
      <c r="M32" s="15"/>
      <c r="N32" s="15"/>
      <c r="O32" s="15"/>
    </row>
    <row r="33" spans="1:26" ht="15" customHeight="1" x14ac:dyDescent="0.25">
      <c r="A33" s="138" t="s">
        <v>31</v>
      </c>
      <c r="B33" s="139"/>
      <c r="C33" s="139"/>
      <c r="D33" s="139"/>
      <c r="E33" s="139"/>
      <c r="F33" s="139"/>
      <c r="G33" s="139"/>
      <c r="H33" s="139"/>
      <c r="I33" s="139"/>
      <c r="J33" s="140"/>
      <c r="K33" s="15"/>
      <c r="L33" s="15"/>
      <c r="M33" s="15"/>
      <c r="N33" s="15"/>
      <c r="O33" s="15"/>
    </row>
    <row r="34" spans="1:26" ht="15.75" x14ac:dyDescent="0.25">
      <c r="A34" s="41">
        <f>A32+1</f>
        <v>25</v>
      </c>
      <c r="B34" s="27" t="s">
        <v>25</v>
      </c>
      <c r="C34" s="28" t="s">
        <v>15</v>
      </c>
      <c r="D34" s="29">
        <v>2</v>
      </c>
      <c r="E34" s="30">
        <v>78.3</v>
      </c>
      <c r="F34" s="36">
        <v>80</v>
      </c>
      <c r="G34" s="86">
        <v>135144</v>
      </c>
      <c r="H34" s="74">
        <v>141.1</v>
      </c>
      <c r="I34" s="29">
        <v>141.1</v>
      </c>
      <c r="J34" s="32">
        <f>I34/H34*100</f>
        <v>100</v>
      </c>
      <c r="K34" s="15"/>
      <c r="L34" s="15"/>
      <c r="M34" s="15"/>
      <c r="N34" s="15"/>
      <c r="O34" s="15"/>
    </row>
    <row r="35" spans="1:26" ht="15.75" x14ac:dyDescent="0.25">
      <c r="A35" s="41">
        <f>A34+1</f>
        <v>26</v>
      </c>
      <c r="B35" s="27" t="s">
        <v>14</v>
      </c>
      <c r="C35" s="28" t="s">
        <v>15</v>
      </c>
      <c r="D35" s="29">
        <v>0</v>
      </c>
      <c r="E35" s="30">
        <v>0.1</v>
      </c>
      <c r="F35" s="36">
        <v>0.1</v>
      </c>
      <c r="G35" s="42" t="s">
        <v>151</v>
      </c>
      <c r="H35" s="73" t="s">
        <v>151</v>
      </c>
      <c r="I35" s="29" t="s">
        <v>151</v>
      </c>
      <c r="J35" s="32" t="e">
        <f t="shared" ref="J35:J37" si="5">I35/H35*100</f>
        <v>#VALUE!</v>
      </c>
      <c r="K35" s="15"/>
      <c r="L35" s="15"/>
      <c r="M35" s="15"/>
      <c r="N35" s="15"/>
      <c r="O35" s="15"/>
    </row>
    <row r="36" spans="1:26" ht="15.75" x14ac:dyDescent="0.25">
      <c r="A36" s="41">
        <f>A35+1</f>
        <v>27</v>
      </c>
      <c r="B36" s="27" t="s">
        <v>26</v>
      </c>
      <c r="C36" s="28" t="s">
        <v>27</v>
      </c>
      <c r="D36" s="29">
        <v>83.3</v>
      </c>
      <c r="E36" s="30">
        <v>833.28</v>
      </c>
      <c r="F36" s="36">
        <v>900</v>
      </c>
      <c r="G36" s="91" t="s">
        <v>151</v>
      </c>
      <c r="H36" s="87" t="s">
        <v>151</v>
      </c>
      <c r="I36" s="29" t="s">
        <v>151</v>
      </c>
      <c r="J36" s="32" t="e">
        <f t="shared" si="5"/>
        <v>#VALUE!</v>
      </c>
      <c r="K36" s="15"/>
      <c r="L36" s="15"/>
      <c r="M36" s="15"/>
      <c r="N36" s="15"/>
      <c r="O36" s="15"/>
    </row>
    <row r="37" spans="1:26" ht="15.75" x14ac:dyDescent="0.25">
      <c r="A37" s="41">
        <f>A36+1</f>
        <v>28</v>
      </c>
      <c r="B37" s="27" t="s">
        <v>28</v>
      </c>
      <c r="C37" s="28" t="s">
        <v>18</v>
      </c>
      <c r="D37" s="29">
        <v>4500</v>
      </c>
      <c r="E37" s="30">
        <v>10498</v>
      </c>
      <c r="F37" s="36">
        <v>10500</v>
      </c>
      <c r="G37" s="89">
        <v>16920</v>
      </c>
      <c r="H37" s="87">
        <v>16920</v>
      </c>
      <c r="I37" s="29">
        <v>16920</v>
      </c>
      <c r="J37" s="32">
        <f t="shared" si="5"/>
        <v>100</v>
      </c>
      <c r="K37" s="15"/>
      <c r="L37" s="15"/>
      <c r="M37" s="15"/>
      <c r="N37" s="15"/>
      <c r="O37" s="15"/>
    </row>
    <row r="38" spans="1:26" ht="15" customHeight="1" x14ac:dyDescent="0.25">
      <c r="A38" s="141" t="s">
        <v>32</v>
      </c>
      <c r="B38" s="142"/>
      <c r="C38" s="142"/>
      <c r="D38" s="142"/>
      <c r="E38" s="142"/>
      <c r="F38" s="142"/>
      <c r="G38" s="142"/>
      <c r="H38" s="142"/>
      <c r="I38" s="142"/>
      <c r="J38" s="143"/>
      <c r="K38" s="15"/>
      <c r="L38" s="15"/>
      <c r="M38" s="15"/>
      <c r="N38" s="15"/>
      <c r="O38" s="15"/>
    </row>
    <row r="39" spans="1:26" ht="15.75" x14ac:dyDescent="0.25">
      <c r="A39" s="41">
        <f>A37+1</f>
        <v>29</v>
      </c>
      <c r="B39" s="27" t="s">
        <v>25</v>
      </c>
      <c r="C39" s="28" t="s">
        <v>15</v>
      </c>
      <c r="D39" s="43">
        <v>8</v>
      </c>
      <c r="E39" s="44">
        <v>20.67</v>
      </c>
      <c r="F39" s="44">
        <v>21</v>
      </c>
      <c r="G39" s="80">
        <v>65101</v>
      </c>
      <c r="H39" s="45">
        <v>82.5</v>
      </c>
      <c r="I39" s="92">
        <v>82.5</v>
      </c>
      <c r="J39" s="37">
        <f>I39/H39*100</f>
        <v>100</v>
      </c>
      <c r="K39" s="15"/>
      <c r="L39" s="15"/>
      <c r="M39" s="15"/>
      <c r="N39" s="15"/>
      <c r="O39" s="15"/>
    </row>
    <row r="40" spans="1:26" ht="15.75" x14ac:dyDescent="0.25">
      <c r="A40" s="41">
        <f>A39+1</f>
        <v>30</v>
      </c>
      <c r="B40" s="27" t="s">
        <v>14</v>
      </c>
      <c r="C40" s="28" t="s">
        <v>15</v>
      </c>
      <c r="D40" s="43">
        <v>0</v>
      </c>
      <c r="E40" s="46">
        <v>1.1259999999999999</v>
      </c>
      <c r="F40" s="46">
        <v>1.4</v>
      </c>
      <c r="G40" s="36">
        <v>1.2609999999999999</v>
      </c>
      <c r="H40" s="93">
        <v>1.6491</v>
      </c>
      <c r="I40" s="93">
        <v>1.413</v>
      </c>
      <c r="J40" s="37">
        <f t="shared" ref="J40:J41" si="6">I40/H40*100</f>
        <v>85.68309987265782</v>
      </c>
      <c r="K40" s="15"/>
      <c r="L40" s="15"/>
      <c r="M40" s="15"/>
      <c r="N40" s="15"/>
      <c r="O40" s="15"/>
    </row>
    <row r="41" spans="1:26" ht="15.75" x14ac:dyDescent="0.25">
      <c r="A41" s="41">
        <f>A40+1</f>
        <v>31</v>
      </c>
      <c r="B41" s="27" t="s">
        <v>26</v>
      </c>
      <c r="C41" s="28" t="s">
        <v>150</v>
      </c>
      <c r="D41" s="43">
        <v>70.900000000000006</v>
      </c>
      <c r="E41" s="44">
        <v>0.60799999999999998</v>
      </c>
      <c r="F41" s="44">
        <v>0.6</v>
      </c>
      <c r="G41" s="36">
        <v>0.48899999999999999</v>
      </c>
      <c r="H41" s="74">
        <v>0.5</v>
      </c>
      <c r="I41" s="94">
        <v>0.5</v>
      </c>
      <c r="J41" s="37">
        <f t="shared" si="6"/>
        <v>100</v>
      </c>
      <c r="K41" s="15"/>
      <c r="L41" s="15"/>
      <c r="M41" s="15"/>
      <c r="N41" s="15"/>
      <c r="O41" s="15"/>
    </row>
    <row r="42" spans="1:26" ht="15.75" x14ac:dyDescent="0.25">
      <c r="A42" s="41">
        <f>A41+1</f>
        <v>32</v>
      </c>
      <c r="B42" s="27" t="s">
        <v>28</v>
      </c>
      <c r="C42" s="28" t="s">
        <v>18</v>
      </c>
      <c r="D42" s="43">
        <v>4780</v>
      </c>
      <c r="E42" s="44">
        <v>12024</v>
      </c>
      <c r="F42" s="44">
        <v>15700</v>
      </c>
      <c r="G42" s="36">
        <v>16625.8</v>
      </c>
      <c r="H42" s="95">
        <v>16000</v>
      </c>
      <c r="I42" s="95">
        <v>24131.41</v>
      </c>
      <c r="J42" s="81">
        <v>150</v>
      </c>
      <c r="K42" s="16"/>
      <c r="L42" s="16"/>
      <c r="M42" s="16"/>
      <c r="N42" s="16"/>
      <c r="O42" s="16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ht="15" customHeight="1" x14ac:dyDescent="0.25">
      <c r="A43" s="141" t="s">
        <v>33</v>
      </c>
      <c r="B43" s="142"/>
      <c r="C43" s="142"/>
      <c r="D43" s="142"/>
      <c r="E43" s="142"/>
      <c r="F43" s="142"/>
      <c r="G43" s="142"/>
      <c r="H43" s="142"/>
      <c r="I43" s="142"/>
      <c r="J43" s="143"/>
      <c r="K43" s="16"/>
      <c r="L43" s="16"/>
      <c r="M43" s="16"/>
      <c r="N43" s="16"/>
      <c r="O43" s="16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ht="15.75" x14ac:dyDescent="0.25">
      <c r="A44" s="41">
        <f>A42+1</f>
        <v>33</v>
      </c>
      <c r="B44" s="27" t="s">
        <v>25</v>
      </c>
      <c r="C44" s="28" t="s">
        <v>15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15"/>
      <c r="L44" s="15"/>
      <c r="M44" s="15"/>
      <c r="N44" s="15"/>
      <c r="O44" s="15"/>
    </row>
    <row r="45" spans="1:26" ht="15.75" x14ac:dyDescent="0.25">
      <c r="A45" s="41">
        <f>A44+1</f>
        <v>34</v>
      </c>
      <c r="B45" s="27" t="s">
        <v>14</v>
      </c>
      <c r="C45" s="28" t="s">
        <v>15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15"/>
      <c r="L45" s="15"/>
      <c r="M45" s="15"/>
      <c r="N45" s="15"/>
      <c r="O45" s="15"/>
    </row>
    <row r="46" spans="1:26" ht="15.75" x14ac:dyDescent="0.25">
      <c r="A46" s="41">
        <f>A45+1</f>
        <v>35</v>
      </c>
      <c r="B46" s="27" t="s">
        <v>26</v>
      </c>
      <c r="C46" s="28" t="s">
        <v>27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15"/>
      <c r="L46" s="15"/>
      <c r="M46" s="15"/>
      <c r="N46" s="15"/>
      <c r="O46" s="15"/>
    </row>
    <row r="47" spans="1:26" ht="15.75" x14ac:dyDescent="0.25">
      <c r="A47" s="41">
        <f>A46+1</f>
        <v>36</v>
      </c>
      <c r="B47" s="27" t="s">
        <v>28</v>
      </c>
      <c r="C47" s="28" t="s">
        <v>18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15"/>
      <c r="L47" s="15"/>
      <c r="M47" s="15"/>
      <c r="N47" s="15"/>
      <c r="O47" s="15"/>
    </row>
    <row r="48" spans="1:26" ht="15" customHeight="1" x14ac:dyDescent="0.25">
      <c r="A48" s="138" t="s">
        <v>34</v>
      </c>
      <c r="B48" s="139"/>
      <c r="C48" s="139"/>
      <c r="D48" s="139"/>
      <c r="E48" s="139"/>
      <c r="F48" s="139"/>
      <c r="G48" s="139"/>
      <c r="H48" s="139"/>
      <c r="I48" s="139"/>
      <c r="J48" s="140"/>
      <c r="K48" s="15"/>
      <c r="L48" s="15"/>
      <c r="M48" s="15"/>
      <c r="N48" s="15"/>
      <c r="O48" s="15"/>
    </row>
    <row r="49" spans="1:15" ht="15.75" x14ac:dyDescent="0.25">
      <c r="A49" s="41">
        <f>A47+1</f>
        <v>37</v>
      </c>
      <c r="B49" s="27" t="s">
        <v>25</v>
      </c>
      <c r="C49" s="28" t="s">
        <v>15</v>
      </c>
      <c r="D49" s="29">
        <v>0</v>
      </c>
      <c r="E49" s="30">
        <v>0.7</v>
      </c>
      <c r="F49" s="36">
        <v>1</v>
      </c>
      <c r="G49" s="36">
        <v>6260</v>
      </c>
      <c r="H49" s="86">
        <v>6.57</v>
      </c>
      <c r="I49" s="36">
        <v>6.57</v>
      </c>
      <c r="J49" s="32">
        <f>I49/H49*100</f>
        <v>100</v>
      </c>
      <c r="K49" s="15"/>
      <c r="L49" s="15"/>
      <c r="M49" s="15"/>
      <c r="N49" s="15"/>
      <c r="O49" s="15"/>
    </row>
    <row r="50" spans="1:15" ht="15.75" x14ac:dyDescent="0.25">
      <c r="A50" s="41">
        <f>A49+1</f>
        <v>38</v>
      </c>
      <c r="B50" s="27" t="s">
        <v>14</v>
      </c>
      <c r="C50" s="28" t="s">
        <v>15</v>
      </c>
      <c r="D50" s="29">
        <v>0</v>
      </c>
      <c r="E50" s="30">
        <v>0</v>
      </c>
      <c r="F50" s="36">
        <v>1</v>
      </c>
      <c r="G50" s="36" t="s">
        <v>151</v>
      </c>
      <c r="H50" s="42" t="s">
        <v>151</v>
      </c>
      <c r="I50" s="36" t="s">
        <v>151</v>
      </c>
      <c r="J50" s="32" t="e">
        <f t="shared" ref="J50:J52" si="7">I50/H50*100</f>
        <v>#VALUE!</v>
      </c>
      <c r="K50" s="15"/>
      <c r="L50" s="15"/>
      <c r="M50" s="15"/>
      <c r="N50" s="15"/>
      <c r="O50" s="15"/>
    </row>
    <row r="51" spans="1:15" ht="15.75" x14ac:dyDescent="0.25">
      <c r="A51" s="41">
        <f>A50+1</f>
        <v>39</v>
      </c>
      <c r="B51" s="27" t="s">
        <v>26</v>
      </c>
      <c r="C51" s="28" t="s">
        <v>27</v>
      </c>
      <c r="D51" s="29">
        <v>0</v>
      </c>
      <c r="E51" s="30">
        <v>350</v>
      </c>
      <c r="F51" s="36">
        <v>400</v>
      </c>
      <c r="G51" s="36" t="s">
        <v>151</v>
      </c>
      <c r="H51" s="96" t="s">
        <v>151</v>
      </c>
      <c r="I51" s="36" t="s">
        <v>151</v>
      </c>
      <c r="J51" s="32" t="e">
        <f t="shared" si="7"/>
        <v>#VALUE!</v>
      </c>
      <c r="K51" s="15"/>
      <c r="L51" s="15"/>
      <c r="M51" s="15"/>
      <c r="N51" s="15"/>
      <c r="O51" s="15"/>
    </row>
    <row r="52" spans="1:15" ht="15.75" x14ac:dyDescent="0.25">
      <c r="A52" s="41">
        <f>A51+1</f>
        <v>40</v>
      </c>
      <c r="B52" s="27" t="s">
        <v>28</v>
      </c>
      <c r="C52" s="28" t="s">
        <v>18</v>
      </c>
      <c r="D52" s="29">
        <v>0</v>
      </c>
      <c r="E52" s="30">
        <v>10000</v>
      </c>
      <c r="F52" s="36">
        <v>10000</v>
      </c>
      <c r="G52" s="36">
        <v>16920</v>
      </c>
      <c r="H52" s="42">
        <v>16920</v>
      </c>
      <c r="I52" s="36">
        <v>16920</v>
      </c>
      <c r="J52" s="32">
        <f t="shared" si="7"/>
        <v>100</v>
      </c>
      <c r="K52" s="15"/>
      <c r="L52" s="15"/>
      <c r="M52" s="15"/>
      <c r="N52" s="15"/>
      <c r="O52" s="15"/>
    </row>
    <row r="53" spans="1:15" ht="19.5" customHeight="1" x14ac:dyDescent="0.25">
      <c r="A53" s="138" t="s">
        <v>35</v>
      </c>
      <c r="B53" s="139"/>
      <c r="C53" s="139"/>
      <c r="D53" s="139"/>
      <c r="E53" s="139"/>
      <c r="F53" s="139"/>
      <c r="G53" s="139"/>
      <c r="H53" s="139"/>
      <c r="I53" s="139"/>
      <c r="J53" s="140"/>
      <c r="K53" s="15"/>
      <c r="L53" s="15"/>
      <c r="M53" s="15"/>
      <c r="N53" s="15"/>
      <c r="O53" s="15"/>
    </row>
    <row r="54" spans="1:15" ht="15.75" x14ac:dyDescent="0.25">
      <c r="A54" s="41">
        <f>A52+1</f>
        <v>41</v>
      </c>
      <c r="B54" s="27" t="s">
        <v>25</v>
      </c>
      <c r="C54" s="28" t="s">
        <v>15</v>
      </c>
      <c r="D54" s="29">
        <v>25.5</v>
      </c>
      <c r="E54" s="30">
        <v>86.7</v>
      </c>
      <c r="F54" s="30">
        <v>86.7</v>
      </c>
      <c r="G54" s="36">
        <v>147.61500000000001</v>
      </c>
      <c r="H54" s="97">
        <v>177.1</v>
      </c>
      <c r="I54" s="79">
        <v>177.1</v>
      </c>
      <c r="J54" s="32">
        <f>I54/H54*100</f>
        <v>100</v>
      </c>
      <c r="K54" s="15"/>
      <c r="L54" s="15"/>
      <c r="M54" s="15"/>
      <c r="N54" s="15"/>
      <c r="O54" s="15"/>
    </row>
    <row r="55" spans="1:15" ht="15.75" x14ac:dyDescent="0.25">
      <c r="A55" s="41">
        <f>A54+1</f>
        <v>42</v>
      </c>
      <c r="B55" s="27" t="s">
        <v>14</v>
      </c>
      <c r="C55" s="28" t="s">
        <v>15</v>
      </c>
      <c r="D55" s="29">
        <v>0</v>
      </c>
      <c r="E55" s="30">
        <v>10</v>
      </c>
      <c r="F55" s="30">
        <v>8.85</v>
      </c>
      <c r="G55" s="36" t="s">
        <v>151</v>
      </c>
      <c r="H55" s="45" t="s">
        <v>151</v>
      </c>
      <c r="I55" s="29" t="s">
        <v>151</v>
      </c>
      <c r="J55" s="32" t="e">
        <f t="shared" ref="J55:J57" si="8">I55/H55*100</f>
        <v>#VALUE!</v>
      </c>
      <c r="K55" s="15"/>
      <c r="L55" s="15"/>
      <c r="M55" s="15"/>
      <c r="N55" s="15"/>
      <c r="O55" s="15"/>
    </row>
    <row r="56" spans="1:15" ht="15.75" x14ac:dyDescent="0.25">
      <c r="A56" s="26">
        <f>A55+1</f>
        <v>43</v>
      </c>
      <c r="B56" s="27" t="s">
        <v>26</v>
      </c>
      <c r="C56" s="28" t="s">
        <v>27</v>
      </c>
      <c r="D56" s="29">
        <v>255</v>
      </c>
      <c r="E56" s="29">
        <v>545.78</v>
      </c>
      <c r="F56" s="29">
        <v>545.78</v>
      </c>
      <c r="G56" s="36" t="s">
        <v>151</v>
      </c>
      <c r="H56" s="29" t="s">
        <v>151</v>
      </c>
      <c r="I56" s="29" t="s">
        <v>151</v>
      </c>
      <c r="J56" s="32" t="e">
        <f t="shared" si="8"/>
        <v>#VALUE!</v>
      </c>
      <c r="K56" s="15"/>
      <c r="L56" s="15"/>
      <c r="M56" s="15"/>
      <c r="N56" s="15"/>
      <c r="O56" s="15"/>
    </row>
    <row r="57" spans="1:15" ht="15.75" x14ac:dyDescent="0.25">
      <c r="A57" s="26">
        <f>A56+1</f>
        <v>44</v>
      </c>
      <c r="B57" s="27" t="s">
        <v>28</v>
      </c>
      <c r="C57" s="28" t="s">
        <v>18</v>
      </c>
      <c r="D57" s="29">
        <v>5000</v>
      </c>
      <c r="E57" s="29">
        <v>9960</v>
      </c>
      <c r="F57" s="29">
        <v>10000</v>
      </c>
      <c r="G57" s="36">
        <v>16920</v>
      </c>
      <c r="H57" s="45">
        <v>16920</v>
      </c>
      <c r="I57" s="29">
        <v>16920</v>
      </c>
      <c r="J57" s="32">
        <f t="shared" si="8"/>
        <v>100</v>
      </c>
      <c r="K57" s="15"/>
      <c r="L57" s="15"/>
      <c r="M57" s="15"/>
      <c r="N57" s="15"/>
      <c r="O57" s="15"/>
    </row>
    <row r="58" spans="1:15" ht="15" customHeight="1" x14ac:dyDescent="0.25">
      <c r="A58" s="144" t="s">
        <v>36</v>
      </c>
      <c r="B58" s="145"/>
      <c r="C58" s="145"/>
      <c r="D58" s="145"/>
      <c r="E58" s="145"/>
      <c r="F58" s="145"/>
      <c r="G58" s="145"/>
      <c r="H58" s="146"/>
      <c r="I58" s="146"/>
      <c r="J58" s="147"/>
      <c r="K58" s="15"/>
      <c r="L58" s="15"/>
      <c r="M58" s="15"/>
      <c r="N58" s="15"/>
      <c r="O58" s="15"/>
    </row>
    <row r="59" spans="1:15" ht="15.75" x14ac:dyDescent="0.25">
      <c r="A59" s="26">
        <f>A57+1</f>
        <v>45</v>
      </c>
      <c r="B59" s="27" t="s">
        <v>37</v>
      </c>
      <c r="C59" s="28" t="s">
        <v>15</v>
      </c>
      <c r="D59" s="29">
        <v>777.6</v>
      </c>
      <c r="E59" s="30">
        <v>732.2</v>
      </c>
      <c r="F59" s="36">
        <v>790</v>
      </c>
      <c r="G59" s="98">
        <v>1039.0999999999999</v>
      </c>
      <c r="H59" s="99">
        <v>1118.5</v>
      </c>
      <c r="I59" s="99">
        <v>1146.4000000000001</v>
      </c>
      <c r="J59" s="66">
        <f>I59/H59*100</f>
        <v>102.49441215914172</v>
      </c>
      <c r="K59" s="15"/>
      <c r="L59" s="15"/>
      <c r="M59" s="15"/>
      <c r="N59" s="15"/>
      <c r="O59" s="15"/>
    </row>
    <row r="60" spans="1:15" ht="15.75" x14ac:dyDescent="0.25">
      <c r="A60" s="26">
        <f>A59+1</f>
        <v>46</v>
      </c>
      <c r="B60" s="48" t="s">
        <v>14</v>
      </c>
      <c r="C60" s="28" t="s">
        <v>15</v>
      </c>
      <c r="D60" s="29">
        <v>132</v>
      </c>
      <c r="E60" s="30">
        <v>19.399999999999999</v>
      </c>
      <c r="F60" s="36">
        <v>10</v>
      </c>
      <c r="G60" s="98">
        <v>72.5</v>
      </c>
      <c r="H60" s="99">
        <v>83.5</v>
      </c>
      <c r="I60" s="99">
        <v>65.599999999999994</v>
      </c>
      <c r="J60" s="66">
        <f t="shared" ref="J60:J62" si="9">I60/H60*100</f>
        <v>78.562874251496993</v>
      </c>
      <c r="K60" s="15"/>
      <c r="L60" s="15"/>
      <c r="M60" s="15"/>
      <c r="N60" s="15"/>
      <c r="O60" s="15"/>
    </row>
    <row r="61" spans="1:15" ht="15.75" x14ac:dyDescent="0.25">
      <c r="A61" s="26">
        <f>A60+1</f>
        <v>47</v>
      </c>
      <c r="B61" s="48" t="s">
        <v>38</v>
      </c>
      <c r="C61" s="28" t="s">
        <v>27</v>
      </c>
      <c r="D61" s="29">
        <v>305</v>
      </c>
      <c r="E61" s="30">
        <v>286</v>
      </c>
      <c r="F61" s="36">
        <v>312.2</v>
      </c>
      <c r="G61" s="98">
        <v>539.4</v>
      </c>
      <c r="H61" s="99">
        <v>439.8</v>
      </c>
      <c r="I61" s="99">
        <v>450.8</v>
      </c>
      <c r="J61" s="66">
        <f t="shared" si="9"/>
        <v>102.5011368804002</v>
      </c>
      <c r="K61" s="15"/>
      <c r="L61" s="15"/>
      <c r="M61" s="15"/>
      <c r="N61" s="15"/>
      <c r="O61" s="15"/>
    </row>
    <row r="62" spans="1:15" ht="15.75" x14ac:dyDescent="0.25">
      <c r="A62" s="26">
        <f>A61+1</f>
        <v>48</v>
      </c>
      <c r="B62" s="27" t="s">
        <v>137</v>
      </c>
      <c r="C62" s="28" t="s">
        <v>18</v>
      </c>
      <c r="D62" s="29">
        <v>1532</v>
      </c>
      <c r="E62" s="30">
        <v>12636</v>
      </c>
      <c r="F62" s="30">
        <v>12636</v>
      </c>
      <c r="G62" s="98">
        <v>17297</v>
      </c>
      <c r="H62" s="99">
        <v>17300</v>
      </c>
      <c r="I62" s="99">
        <v>17323</v>
      </c>
      <c r="J62" s="66">
        <f t="shared" si="9"/>
        <v>100.13294797687861</v>
      </c>
      <c r="K62" s="15"/>
      <c r="L62" s="15"/>
      <c r="M62" s="15"/>
      <c r="N62" s="15"/>
      <c r="O62" s="15"/>
    </row>
    <row r="63" spans="1:15" ht="15" customHeight="1" x14ac:dyDescent="0.25">
      <c r="A63" s="131" t="s">
        <v>40</v>
      </c>
      <c r="B63" s="132"/>
      <c r="C63" s="132"/>
      <c r="D63" s="132"/>
      <c r="E63" s="132"/>
      <c r="F63" s="132"/>
      <c r="G63" s="132"/>
      <c r="H63" s="148"/>
      <c r="I63" s="148"/>
      <c r="J63" s="133"/>
      <c r="K63" s="15"/>
      <c r="L63" s="15"/>
      <c r="M63" s="15"/>
      <c r="N63" s="15"/>
      <c r="O63" s="15"/>
    </row>
    <row r="64" spans="1:15" ht="15.75" x14ac:dyDescent="0.25">
      <c r="A64" s="26">
        <f>A62+1</f>
        <v>49</v>
      </c>
      <c r="B64" s="27" t="s">
        <v>41</v>
      </c>
      <c r="C64" s="28" t="s">
        <v>148</v>
      </c>
      <c r="D64" s="29">
        <v>14.8</v>
      </c>
      <c r="E64" s="30">
        <v>548786</v>
      </c>
      <c r="F64" s="52">
        <v>50</v>
      </c>
      <c r="G64" s="36">
        <v>350</v>
      </c>
      <c r="H64" s="36">
        <v>365</v>
      </c>
      <c r="I64" s="36">
        <v>365</v>
      </c>
      <c r="J64" s="37">
        <f>I64/H64*100</f>
        <v>100</v>
      </c>
      <c r="K64" s="15"/>
      <c r="L64" s="15"/>
      <c r="M64" s="15"/>
      <c r="N64" s="15"/>
      <c r="O64" s="15"/>
    </row>
    <row r="65" spans="1:15" ht="15.75" x14ac:dyDescent="0.25">
      <c r="A65" s="26">
        <f>A64+1</f>
        <v>50</v>
      </c>
      <c r="B65" s="27" t="s">
        <v>14</v>
      </c>
      <c r="C65" s="28" t="s">
        <v>42</v>
      </c>
      <c r="D65" s="29">
        <v>0</v>
      </c>
      <c r="E65" s="30">
        <v>39.75</v>
      </c>
      <c r="F65" s="36">
        <v>5</v>
      </c>
      <c r="G65" s="36">
        <v>5.7</v>
      </c>
      <c r="H65" s="36">
        <v>7.7</v>
      </c>
      <c r="I65" s="36">
        <v>7.7</v>
      </c>
      <c r="J65" s="37">
        <f t="shared" ref="J65:J67" si="10">I65/H65*100</f>
        <v>100</v>
      </c>
      <c r="K65" s="15"/>
      <c r="L65" s="15"/>
      <c r="M65" s="15"/>
      <c r="N65" s="15"/>
      <c r="O65" s="15"/>
    </row>
    <row r="66" spans="1:15" ht="15.75" x14ac:dyDescent="0.25">
      <c r="A66" s="26">
        <f>A65+1</f>
        <v>51</v>
      </c>
      <c r="B66" s="27" t="s">
        <v>43</v>
      </c>
      <c r="C66" s="28" t="s">
        <v>42</v>
      </c>
      <c r="D66" s="29">
        <v>0.55000000000000004</v>
      </c>
      <c r="E66" s="30">
        <v>6.8</v>
      </c>
      <c r="F66" s="36">
        <v>8</v>
      </c>
      <c r="G66" s="36">
        <v>12.5</v>
      </c>
      <c r="H66" s="100">
        <v>16.3</v>
      </c>
      <c r="I66" s="100">
        <v>16.3</v>
      </c>
      <c r="J66" s="37">
        <f t="shared" si="10"/>
        <v>100</v>
      </c>
      <c r="K66" s="15"/>
      <c r="L66" s="15"/>
      <c r="M66" s="15"/>
      <c r="N66" s="15"/>
      <c r="O66" s="15"/>
    </row>
    <row r="67" spans="1:15" ht="15.75" x14ac:dyDescent="0.25">
      <c r="A67" s="26">
        <f>A66+1</f>
        <v>52</v>
      </c>
      <c r="B67" s="27" t="s">
        <v>39</v>
      </c>
      <c r="C67" s="28" t="s">
        <v>23</v>
      </c>
      <c r="D67" s="29">
        <v>5000</v>
      </c>
      <c r="E67" s="30">
        <v>12225</v>
      </c>
      <c r="F67" s="36">
        <v>12500</v>
      </c>
      <c r="G67" s="36">
        <v>20123</v>
      </c>
      <c r="H67" s="100">
        <v>20500</v>
      </c>
      <c r="I67" s="100">
        <v>20500</v>
      </c>
      <c r="J67" s="37">
        <f t="shared" si="10"/>
        <v>100</v>
      </c>
      <c r="K67" s="15"/>
      <c r="L67" s="15"/>
      <c r="M67" s="15"/>
      <c r="N67" s="15"/>
      <c r="O67" s="15"/>
    </row>
    <row r="68" spans="1:15" ht="15" customHeight="1" x14ac:dyDescent="0.25">
      <c r="A68" s="131" t="s">
        <v>44</v>
      </c>
      <c r="B68" s="132"/>
      <c r="C68" s="132"/>
      <c r="D68" s="132"/>
      <c r="E68" s="132"/>
      <c r="F68" s="132"/>
      <c r="G68" s="132"/>
      <c r="H68" s="132"/>
      <c r="I68" s="132"/>
      <c r="J68" s="133"/>
      <c r="K68" s="15"/>
      <c r="L68" s="15"/>
      <c r="M68" s="15"/>
      <c r="N68" s="15"/>
      <c r="O68" s="15"/>
    </row>
    <row r="69" spans="1:15" ht="15.75" x14ac:dyDescent="0.25">
      <c r="A69" s="26">
        <f>A67+1</f>
        <v>53</v>
      </c>
      <c r="B69" s="27" t="s">
        <v>45</v>
      </c>
      <c r="C69" s="28" t="s">
        <v>42</v>
      </c>
      <c r="D69" s="29">
        <v>697.2</v>
      </c>
      <c r="E69" s="30">
        <v>2141.5</v>
      </c>
      <c r="F69" s="36">
        <v>2142</v>
      </c>
      <c r="G69" s="36">
        <v>4204.6000000000004</v>
      </c>
      <c r="H69" s="29">
        <v>4243.3999999999996</v>
      </c>
      <c r="I69" s="29">
        <v>4243.3999999999996</v>
      </c>
      <c r="J69" s="32">
        <f>I69/H69*100</f>
        <v>100</v>
      </c>
      <c r="K69" s="15"/>
      <c r="L69" s="15"/>
      <c r="M69" s="15"/>
      <c r="N69" s="15"/>
      <c r="O69" s="15"/>
    </row>
    <row r="70" spans="1:15" ht="15.75" x14ac:dyDescent="0.25">
      <c r="A70" s="26">
        <f>A69+1</f>
        <v>54</v>
      </c>
      <c r="B70" s="27" t="s">
        <v>46</v>
      </c>
      <c r="C70" s="28" t="s">
        <v>42</v>
      </c>
      <c r="D70" s="29">
        <v>94.2</v>
      </c>
      <c r="E70" s="30">
        <v>394.4</v>
      </c>
      <c r="F70" s="36">
        <v>395</v>
      </c>
      <c r="G70" s="33">
        <v>834.47299099999998</v>
      </c>
      <c r="H70" s="101">
        <v>786.81</v>
      </c>
      <c r="I70" s="77">
        <v>786.81</v>
      </c>
      <c r="J70" s="32">
        <f t="shared" ref="J70:J73" si="11">I70/H70*100</f>
        <v>100</v>
      </c>
      <c r="K70" s="15"/>
      <c r="L70" s="15"/>
      <c r="M70" s="15"/>
      <c r="N70" s="15"/>
      <c r="O70" s="15"/>
    </row>
    <row r="71" spans="1:15" ht="15.75" x14ac:dyDescent="0.25">
      <c r="A71" s="26">
        <f>A70+1</f>
        <v>55</v>
      </c>
      <c r="B71" s="27" t="s">
        <v>47</v>
      </c>
      <c r="C71" s="28" t="s">
        <v>42</v>
      </c>
      <c r="D71" s="29">
        <v>34.15</v>
      </c>
      <c r="E71" s="30">
        <v>125.8</v>
      </c>
      <c r="F71" s="36">
        <v>126</v>
      </c>
      <c r="G71" s="36" t="s">
        <v>151</v>
      </c>
      <c r="H71" s="102" t="s">
        <v>151</v>
      </c>
      <c r="I71" s="29" t="s">
        <v>151</v>
      </c>
      <c r="J71" s="32" t="e">
        <f t="shared" si="11"/>
        <v>#VALUE!</v>
      </c>
      <c r="K71" s="15"/>
      <c r="L71" s="15"/>
      <c r="M71" s="15"/>
      <c r="N71" s="15"/>
      <c r="O71" s="15"/>
    </row>
    <row r="72" spans="1:15" ht="15.75" x14ac:dyDescent="0.25">
      <c r="A72" s="26">
        <f>A71+1</f>
        <v>56</v>
      </c>
      <c r="B72" s="27" t="s">
        <v>48</v>
      </c>
      <c r="C72" s="28" t="s">
        <v>49</v>
      </c>
      <c r="D72" s="29">
        <v>3830</v>
      </c>
      <c r="E72" s="30">
        <v>4376</v>
      </c>
      <c r="F72" s="36">
        <v>4377</v>
      </c>
      <c r="G72" s="36" t="s">
        <v>151</v>
      </c>
      <c r="H72" s="102" t="s">
        <v>151</v>
      </c>
      <c r="I72" s="29" t="s">
        <v>151</v>
      </c>
      <c r="J72" s="32" t="e">
        <f t="shared" si="11"/>
        <v>#VALUE!</v>
      </c>
      <c r="K72" s="15"/>
      <c r="L72" s="15"/>
      <c r="M72" s="15"/>
      <c r="N72" s="15"/>
      <c r="O72" s="15"/>
    </row>
    <row r="73" spans="1:15" ht="15.75" x14ac:dyDescent="0.25">
      <c r="A73" s="26">
        <f>A72+1</f>
        <v>57</v>
      </c>
      <c r="B73" s="27" t="s">
        <v>39</v>
      </c>
      <c r="C73" s="28" t="s">
        <v>23</v>
      </c>
      <c r="D73" s="29">
        <v>3500</v>
      </c>
      <c r="E73" s="30">
        <v>13000</v>
      </c>
      <c r="F73" s="36">
        <v>13000</v>
      </c>
      <c r="G73" s="36">
        <v>16920</v>
      </c>
      <c r="H73" s="102">
        <v>16920</v>
      </c>
      <c r="I73" s="29">
        <v>16920</v>
      </c>
      <c r="J73" s="32">
        <f t="shared" si="11"/>
        <v>100</v>
      </c>
      <c r="K73" s="15"/>
      <c r="L73" s="15"/>
      <c r="M73" s="15"/>
      <c r="N73" s="15"/>
      <c r="O73" s="15"/>
    </row>
    <row r="74" spans="1:15" ht="15" customHeight="1" x14ac:dyDescent="0.25">
      <c r="A74" s="131" t="s">
        <v>50</v>
      </c>
      <c r="B74" s="132"/>
      <c r="C74" s="132"/>
      <c r="D74" s="132"/>
      <c r="E74" s="132"/>
      <c r="F74" s="132"/>
      <c r="G74" s="132"/>
      <c r="H74" s="132"/>
      <c r="I74" s="132"/>
      <c r="J74" s="133"/>
      <c r="K74" s="15"/>
      <c r="L74" s="15"/>
      <c r="M74" s="15"/>
      <c r="N74" s="15"/>
      <c r="O74" s="15"/>
    </row>
    <row r="75" spans="1:15" ht="47.25" x14ac:dyDescent="0.25">
      <c r="A75" s="26">
        <f>A73+1</f>
        <v>58</v>
      </c>
      <c r="B75" s="27" t="s">
        <v>158</v>
      </c>
      <c r="C75" s="28" t="s">
        <v>51</v>
      </c>
      <c r="D75" s="29">
        <v>48.3</v>
      </c>
      <c r="E75" s="30">
        <v>366.4</v>
      </c>
      <c r="F75" s="53">
        <v>367</v>
      </c>
      <c r="G75" s="29">
        <v>557.79999999999995</v>
      </c>
      <c r="H75" s="29">
        <v>612.4</v>
      </c>
      <c r="I75" s="29">
        <v>612.4</v>
      </c>
      <c r="J75" s="54">
        <f>I75/H75*100</f>
        <v>100</v>
      </c>
      <c r="K75" s="15"/>
      <c r="L75" s="15"/>
      <c r="M75" s="15"/>
      <c r="N75" s="15"/>
      <c r="O75" s="15"/>
    </row>
    <row r="76" spans="1:15" ht="15.75" x14ac:dyDescent="0.25">
      <c r="A76" s="26">
        <f>A75+1</f>
        <v>59</v>
      </c>
      <c r="B76" s="27" t="s">
        <v>52</v>
      </c>
      <c r="C76" s="28" t="s">
        <v>53</v>
      </c>
      <c r="D76" s="29">
        <v>108</v>
      </c>
      <c r="E76" s="30">
        <v>155</v>
      </c>
      <c r="F76" s="53">
        <v>155</v>
      </c>
      <c r="G76" s="29">
        <v>140</v>
      </c>
      <c r="H76" s="29">
        <v>118</v>
      </c>
      <c r="I76" s="29">
        <v>118</v>
      </c>
      <c r="J76" s="54">
        <f t="shared" ref="J76:J79" si="12">I76/H76*100</f>
        <v>100</v>
      </c>
      <c r="K76" s="15"/>
      <c r="L76" s="15"/>
      <c r="M76" s="15"/>
      <c r="N76" s="15"/>
      <c r="O76" s="15"/>
    </row>
    <row r="77" spans="1:15" ht="79.5" customHeight="1" x14ac:dyDescent="0.25">
      <c r="A77" s="26">
        <f>A76+1</f>
        <v>60</v>
      </c>
      <c r="B77" s="27" t="s">
        <v>54</v>
      </c>
      <c r="C77" s="28" t="s">
        <v>11</v>
      </c>
      <c r="D77" s="29"/>
      <c r="E77" s="30">
        <v>12.5</v>
      </c>
      <c r="F77" s="30">
        <v>12.5</v>
      </c>
      <c r="G77" s="29">
        <v>12.4</v>
      </c>
      <c r="H77" s="29">
        <v>12.8</v>
      </c>
      <c r="I77" s="29">
        <v>12.8</v>
      </c>
      <c r="J77" s="54">
        <f t="shared" si="12"/>
        <v>100</v>
      </c>
      <c r="K77" s="20"/>
      <c r="L77" s="15"/>
      <c r="M77" s="15"/>
      <c r="N77" s="15"/>
      <c r="O77" s="15"/>
    </row>
    <row r="78" spans="1:15" ht="15.75" x14ac:dyDescent="0.25">
      <c r="A78" s="26">
        <f>A77+1</f>
        <v>61</v>
      </c>
      <c r="B78" s="27" t="s">
        <v>48</v>
      </c>
      <c r="C78" s="28" t="s">
        <v>20</v>
      </c>
      <c r="D78" s="29">
        <v>920</v>
      </c>
      <c r="E78" s="30">
        <v>894</v>
      </c>
      <c r="F78" s="30">
        <v>894</v>
      </c>
      <c r="G78" s="36">
        <v>1070</v>
      </c>
      <c r="H78" s="29">
        <v>720</v>
      </c>
      <c r="I78" s="29">
        <v>720</v>
      </c>
      <c r="J78" s="54">
        <f t="shared" si="12"/>
        <v>100</v>
      </c>
      <c r="K78" s="15"/>
      <c r="L78" s="15"/>
      <c r="M78" s="15"/>
      <c r="N78" s="15"/>
      <c r="O78" s="15"/>
    </row>
    <row r="79" spans="1:15" ht="15.75" x14ac:dyDescent="0.25">
      <c r="A79" s="26">
        <f>A78+1</f>
        <v>62</v>
      </c>
      <c r="B79" s="27" t="s">
        <v>39</v>
      </c>
      <c r="C79" s="28" t="s">
        <v>23</v>
      </c>
      <c r="D79" s="29">
        <v>4500</v>
      </c>
      <c r="E79" s="30">
        <v>10100</v>
      </c>
      <c r="F79" s="53">
        <v>10100</v>
      </c>
      <c r="G79" s="36">
        <v>11250</v>
      </c>
      <c r="H79" s="29">
        <v>16920</v>
      </c>
      <c r="I79" s="29">
        <v>16920</v>
      </c>
      <c r="J79" s="54">
        <f t="shared" si="12"/>
        <v>100</v>
      </c>
      <c r="K79" s="15"/>
      <c r="L79" s="15"/>
      <c r="M79" s="15"/>
      <c r="N79" s="15"/>
      <c r="O79" s="15"/>
    </row>
    <row r="80" spans="1:15" ht="15" customHeight="1" x14ac:dyDescent="0.25">
      <c r="A80" s="131" t="s">
        <v>55</v>
      </c>
      <c r="B80" s="132"/>
      <c r="C80" s="132"/>
      <c r="D80" s="132"/>
      <c r="E80" s="132"/>
      <c r="F80" s="132"/>
      <c r="G80" s="132"/>
      <c r="H80" s="132"/>
      <c r="I80" s="132"/>
      <c r="J80" s="133"/>
      <c r="K80" s="15"/>
      <c r="L80" s="15"/>
      <c r="M80" s="15"/>
      <c r="N80" s="15"/>
      <c r="O80" s="15"/>
    </row>
    <row r="81" spans="1:15" ht="31.5" x14ac:dyDescent="0.25">
      <c r="A81" s="26">
        <f>A79+1</f>
        <v>63</v>
      </c>
      <c r="B81" s="27" t="s">
        <v>56</v>
      </c>
      <c r="C81" s="28" t="s">
        <v>51</v>
      </c>
      <c r="D81" s="29">
        <v>5.2</v>
      </c>
      <c r="E81" s="55">
        <v>5.6711499999999999</v>
      </c>
      <c r="F81" s="29">
        <v>6</v>
      </c>
      <c r="G81" s="29">
        <v>10020</v>
      </c>
      <c r="H81" s="103">
        <v>6.51</v>
      </c>
      <c r="I81" s="104">
        <v>6.51</v>
      </c>
      <c r="J81" s="49">
        <f>I81/H81*100</f>
        <v>100</v>
      </c>
      <c r="K81" s="21"/>
      <c r="L81" s="15"/>
      <c r="M81" s="15"/>
      <c r="N81" s="15"/>
      <c r="O81" s="15"/>
    </row>
    <row r="82" spans="1:15" ht="15.75" x14ac:dyDescent="0.25">
      <c r="A82" s="26">
        <f>A81+1</f>
        <v>64</v>
      </c>
      <c r="B82" s="27" t="s">
        <v>57</v>
      </c>
      <c r="C82" s="28" t="s">
        <v>53</v>
      </c>
      <c r="D82" s="29">
        <v>4602</v>
      </c>
      <c r="E82" s="30">
        <v>14779</v>
      </c>
      <c r="F82" s="36">
        <v>14779</v>
      </c>
      <c r="G82" s="36">
        <v>15581</v>
      </c>
      <c r="H82" s="105">
        <v>15581</v>
      </c>
      <c r="I82" s="106">
        <v>15581</v>
      </c>
      <c r="J82" s="37">
        <f t="shared" ref="J82:J85" si="13">I82/H82*100</f>
        <v>100</v>
      </c>
      <c r="K82" s="15"/>
      <c r="L82" s="15"/>
      <c r="M82" s="15"/>
      <c r="N82" s="15"/>
      <c r="O82" s="15"/>
    </row>
    <row r="83" spans="1:15" ht="70.5" customHeight="1" x14ac:dyDescent="0.25">
      <c r="A83" s="26">
        <f>A82+1</f>
        <v>65</v>
      </c>
      <c r="B83" s="56" t="s">
        <v>58</v>
      </c>
      <c r="C83" s="28" t="s">
        <v>59</v>
      </c>
      <c r="D83" s="29">
        <v>100</v>
      </c>
      <c r="E83" s="30">
        <v>103.96</v>
      </c>
      <c r="F83" s="29">
        <v>104</v>
      </c>
      <c r="G83" s="29">
        <v>103</v>
      </c>
      <c r="H83" s="107">
        <v>100</v>
      </c>
      <c r="I83" s="106">
        <v>103</v>
      </c>
      <c r="J83" s="49">
        <f t="shared" si="13"/>
        <v>103</v>
      </c>
      <c r="K83" s="15"/>
      <c r="L83" s="15"/>
      <c r="M83" s="15"/>
      <c r="N83" s="15"/>
      <c r="O83" s="15"/>
    </row>
    <row r="84" spans="1:15" ht="63" x14ac:dyDescent="0.25">
      <c r="A84" s="26">
        <f>A83+1</f>
        <v>66</v>
      </c>
      <c r="B84" s="27" t="s">
        <v>60</v>
      </c>
      <c r="C84" s="28" t="s">
        <v>11</v>
      </c>
      <c r="D84" s="29">
        <v>100</v>
      </c>
      <c r="E84" s="30">
        <v>100</v>
      </c>
      <c r="F84" s="29">
        <v>100</v>
      </c>
      <c r="G84" s="29">
        <v>100</v>
      </c>
      <c r="H84" s="107">
        <v>100</v>
      </c>
      <c r="I84" s="106">
        <v>100</v>
      </c>
      <c r="J84" s="49">
        <f t="shared" si="13"/>
        <v>100</v>
      </c>
      <c r="K84" s="15"/>
      <c r="L84" s="15"/>
      <c r="M84" s="15"/>
      <c r="N84" s="15"/>
      <c r="O84" s="15"/>
    </row>
    <row r="85" spans="1:15" ht="63" x14ac:dyDescent="0.25">
      <c r="A85" s="26">
        <f>A84+1</f>
        <v>67</v>
      </c>
      <c r="B85" s="27" t="s">
        <v>61</v>
      </c>
      <c r="C85" s="28" t="s">
        <v>11</v>
      </c>
      <c r="D85" s="29"/>
      <c r="E85" s="30">
        <v>28.3</v>
      </c>
      <c r="F85" s="29">
        <v>30</v>
      </c>
      <c r="G85" s="29">
        <v>35</v>
      </c>
      <c r="H85" s="103">
        <v>35</v>
      </c>
      <c r="I85" s="106">
        <v>35</v>
      </c>
      <c r="J85" s="49">
        <f t="shared" si="13"/>
        <v>100</v>
      </c>
      <c r="K85" s="15"/>
      <c r="L85" s="15"/>
      <c r="M85" s="15"/>
      <c r="N85" s="15"/>
      <c r="O85" s="15"/>
    </row>
    <row r="86" spans="1:15" ht="22.5" customHeight="1" x14ac:dyDescent="0.25">
      <c r="A86" s="128" t="s">
        <v>62</v>
      </c>
      <c r="B86" s="129"/>
      <c r="C86" s="129"/>
      <c r="D86" s="129"/>
      <c r="E86" s="129"/>
      <c r="F86" s="129"/>
      <c r="G86" s="129"/>
      <c r="H86" s="129"/>
      <c r="I86" s="129"/>
      <c r="J86" s="130"/>
      <c r="K86" s="15"/>
      <c r="L86" s="15"/>
      <c r="M86" s="15"/>
      <c r="N86" s="15"/>
      <c r="O86" s="15"/>
    </row>
    <row r="87" spans="1:15" ht="15" customHeight="1" x14ac:dyDescent="0.25">
      <c r="A87" s="125" t="s">
        <v>63</v>
      </c>
      <c r="B87" s="126"/>
      <c r="C87" s="126"/>
      <c r="D87" s="126"/>
      <c r="E87" s="126"/>
      <c r="F87" s="126"/>
      <c r="G87" s="126"/>
      <c r="H87" s="126"/>
      <c r="I87" s="126"/>
      <c r="J87" s="127"/>
      <c r="K87" s="15"/>
      <c r="L87" s="15"/>
      <c r="M87" s="15"/>
      <c r="N87" s="15"/>
      <c r="O87" s="15"/>
    </row>
    <row r="88" spans="1:15" ht="31.5" x14ac:dyDescent="0.25">
      <c r="A88" s="26">
        <f>A85+1</f>
        <v>68</v>
      </c>
      <c r="B88" s="27" t="s">
        <v>64</v>
      </c>
      <c r="C88" s="28" t="s">
        <v>65</v>
      </c>
      <c r="D88" s="29">
        <v>0</v>
      </c>
      <c r="E88" s="30">
        <v>0</v>
      </c>
      <c r="F88" s="29">
        <v>0</v>
      </c>
      <c r="G88" s="29">
        <v>1</v>
      </c>
      <c r="H88" s="45">
        <v>0</v>
      </c>
      <c r="I88" s="29">
        <v>0</v>
      </c>
      <c r="J88" s="29" t="e">
        <f>I88/H88*100</f>
        <v>#DIV/0!</v>
      </c>
      <c r="K88" s="15"/>
      <c r="L88" s="15"/>
      <c r="M88" s="15"/>
      <c r="N88" s="15"/>
      <c r="O88" s="15"/>
    </row>
    <row r="89" spans="1:15" ht="78.75" x14ac:dyDescent="0.25">
      <c r="A89" s="26">
        <f>A88+1</f>
        <v>69</v>
      </c>
      <c r="B89" s="27" t="s">
        <v>66</v>
      </c>
      <c r="C89" s="28" t="s">
        <v>11</v>
      </c>
      <c r="D89" s="29">
        <v>2.1</v>
      </c>
      <c r="E89" s="30">
        <v>2.2999999999999998</v>
      </c>
      <c r="F89" s="29">
        <v>2.4</v>
      </c>
      <c r="G89" s="29">
        <v>3.4</v>
      </c>
      <c r="H89" s="45">
        <v>3.5</v>
      </c>
      <c r="I89" s="29">
        <v>3.5</v>
      </c>
      <c r="J89" s="36">
        <f t="shared" ref="J89:J94" si="14">I89/H89*100</f>
        <v>100</v>
      </c>
      <c r="K89" s="15"/>
      <c r="L89" s="15"/>
      <c r="M89" s="15"/>
      <c r="N89" s="15"/>
      <c r="O89" s="15"/>
    </row>
    <row r="90" spans="1:15" ht="47.25" x14ac:dyDescent="0.25">
      <c r="A90" s="26">
        <f>A89+1</f>
        <v>70</v>
      </c>
      <c r="B90" s="27" t="s">
        <v>67</v>
      </c>
      <c r="C90" s="28" t="s">
        <v>11</v>
      </c>
      <c r="D90" s="29">
        <v>9.9</v>
      </c>
      <c r="E90" s="30">
        <v>14.7</v>
      </c>
      <c r="F90" s="29">
        <v>15.3</v>
      </c>
      <c r="G90" s="29">
        <v>15</v>
      </c>
      <c r="H90" s="45">
        <v>15</v>
      </c>
      <c r="I90" s="29">
        <v>15</v>
      </c>
      <c r="J90" s="36">
        <f t="shared" si="14"/>
        <v>100</v>
      </c>
      <c r="K90" s="15"/>
      <c r="L90" s="15"/>
      <c r="M90" s="15"/>
      <c r="N90" s="15"/>
      <c r="O90" s="15"/>
    </row>
    <row r="91" spans="1:15" ht="78.75" x14ac:dyDescent="0.25">
      <c r="A91" s="26">
        <f>A90+1</f>
        <v>71</v>
      </c>
      <c r="B91" s="27" t="s">
        <v>68</v>
      </c>
      <c r="C91" s="28" t="s">
        <v>53</v>
      </c>
      <c r="D91" s="29">
        <v>95</v>
      </c>
      <c r="E91" s="30">
        <v>65</v>
      </c>
      <c r="F91" s="29">
        <v>63</v>
      </c>
      <c r="G91" s="29">
        <v>69</v>
      </c>
      <c r="H91" s="45">
        <v>73</v>
      </c>
      <c r="I91" s="29">
        <v>73</v>
      </c>
      <c r="J91" s="36">
        <f t="shared" si="14"/>
        <v>100</v>
      </c>
      <c r="K91" s="15"/>
      <c r="L91" s="15"/>
      <c r="M91" s="15"/>
      <c r="N91" s="15"/>
      <c r="O91" s="15"/>
    </row>
    <row r="92" spans="1:15" ht="78.75" x14ac:dyDescent="0.25">
      <c r="A92" s="26">
        <f>A91+1</f>
        <v>72</v>
      </c>
      <c r="B92" s="27" t="s">
        <v>69</v>
      </c>
      <c r="C92" s="28" t="s">
        <v>11</v>
      </c>
      <c r="D92" s="29">
        <v>10.4</v>
      </c>
      <c r="E92" s="30">
        <v>16.2</v>
      </c>
      <c r="F92" s="29">
        <v>16.899999999999999</v>
      </c>
      <c r="G92" s="29">
        <v>34</v>
      </c>
      <c r="H92" s="45">
        <v>35</v>
      </c>
      <c r="I92" s="29">
        <v>35</v>
      </c>
      <c r="J92" s="36">
        <f t="shared" si="14"/>
        <v>100</v>
      </c>
      <c r="K92" s="15"/>
      <c r="L92" s="15"/>
      <c r="M92" s="15"/>
      <c r="N92" s="15"/>
      <c r="O92" s="15"/>
    </row>
    <row r="93" spans="1:15" ht="63" x14ac:dyDescent="0.25">
      <c r="A93" s="26">
        <f>A92+1</f>
        <v>73</v>
      </c>
      <c r="B93" s="27" t="s">
        <v>70</v>
      </c>
      <c r="C93" s="28" t="s">
        <v>11</v>
      </c>
      <c r="D93" s="29">
        <v>0</v>
      </c>
      <c r="E93" s="30">
        <v>3.7</v>
      </c>
      <c r="F93" s="29">
        <v>0</v>
      </c>
      <c r="G93" s="29">
        <v>42</v>
      </c>
      <c r="H93" s="45">
        <v>42</v>
      </c>
      <c r="I93" s="29">
        <v>42</v>
      </c>
      <c r="J93" s="36">
        <f t="shared" si="14"/>
        <v>100</v>
      </c>
      <c r="K93" s="15"/>
      <c r="L93" s="15"/>
      <c r="M93" s="15"/>
      <c r="N93" s="15"/>
      <c r="O93" s="15"/>
    </row>
    <row r="94" spans="1:15" ht="63" x14ac:dyDescent="0.25">
      <c r="A94" s="26">
        <v>78</v>
      </c>
      <c r="B94" s="27" t="s">
        <v>71</v>
      </c>
      <c r="C94" s="28" t="s">
        <v>11</v>
      </c>
      <c r="D94" s="29"/>
      <c r="E94" s="30">
        <v>27.9</v>
      </c>
      <c r="F94" s="29">
        <v>0</v>
      </c>
      <c r="G94" s="29">
        <v>35</v>
      </c>
      <c r="H94" s="45">
        <v>35</v>
      </c>
      <c r="I94" s="29">
        <v>35</v>
      </c>
      <c r="J94" s="36">
        <f t="shared" si="14"/>
        <v>100</v>
      </c>
      <c r="K94" s="15"/>
      <c r="L94" s="15"/>
      <c r="M94" s="15"/>
      <c r="N94" s="15"/>
      <c r="O94" s="15"/>
    </row>
    <row r="95" spans="1:15" ht="15" customHeight="1" x14ac:dyDescent="0.25">
      <c r="A95" s="131" t="s">
        <v>72</v>
      </c>
      <c r="B95" s="132"/>
      <c r="C95" s="132"/>
      <c r="D95" s="132"/>
      <c r="E95" s="132"/>
      <c r="F95" s="132"/>
      <c r="G95" s="132"/>
      <c r="H95" s="132"/>
      <c r="I95" s="132"/>
      <c r="J95" s="133"/>
      <c r="K95" s="15"/>
      <c r="L95" s="15"/>
      <c r="M95" s="15"/>
      <c r="N95" s="15"/>
      <c r="O95" s="15"/>
    </row>
    <row r="96" spans="1:15" ht="15.75" x14ac:dyDescent="0.25">
      <c r="A96" s="26">
        <v>79</v>
      </c>
      <c r="B96" s="27" t="s">
        <v>46</v>
      </c>
      <c r="C96" s="28" t="s">
        <v>51</v>
      </c>
      <c r="D96" s="29">
        <v>0.8</v>
      </c>
      <c r="E96" s="30">
        <v>4.4000000000000004</v>
      </c>
      <c r="F96" s="29">
        <v>1.5</v>
      </c>
      <c r="G96" s="80">
        <v>2482</v>
      </c>
      <c r="H96" s="108">
        <v>6.0650000000000004</v>
      </c>
      <c r="I96" s="79">
        <v>6.0650000000000004</v>
      </c>
      <c r="J96" s="49">
        <f>I96/H96*100</f>
        <v>100</v>
      </c>
      <c r="K96" s="15"/>
      <c r="L96" s="15"/>
      <c r="M96" s="15"/>
      <c r="N96" s="15"/>
      <c r="O96" s="15"/>
    </row>
    <row r="97" spans="1:15" ht="63" x14ac:dyDescent="0.25">
      <c r="A97" s="26">
        <v>80</v>
      </c>
      <c r="B97" s="27" t="s">
        <v>73</v>
      </c>
      <c r="C97" s="28" t="s">
        <v>11</v>
      </c>
      <c r="D97" s="29">
        <v>187</v>
      </c>
      <c r="E97" s="30">
        <v>231.2</v>
      </c>
      <c r="F97" s="29">
        <v>158.22999999999999</v>
      </c>
      <c r="G97" s="29">
        <v>95</v>
      </c>
      <c r="H97" s="45">
        <v>148.29</v>
      </c>
      <c r="I97" s="29">
        <v>179.94</v>
      </c>
      <c r="J97" s="49">
        <f t="shared" ref="J97:J101" si="15">I97/H97*100</f>
        <v>121.34331377705847</v>
      </c>
      <c r="K97" s="15"/>
      <c r="L97" s="15"/>
      <c r="M97" s="15"/>
      <c r="N97" s="15"/>
      <c r="O97" s="15"/>
    </row>
    <row r="98" spans="1:15" ht="45" customHeight="1" x14ac:dyDescent="0.25">
      <c r="A98" s="26">
        <v>81</v>
      </c>
      <c r="B98" s="48" t="s">
        <v>74</v>
      </c>
      <c r="C98" s="118" t="s">
        <v>75</v>
      </c>
      <c r="D98" s="29">
        <v>96.3</v>
      </c>
      <c r="E98" s="30">
        <v>97.3</v>
      </c>
      <c r="F98" s="29">
        <v>97.3</v>
      </c>
      <c r="G98" s="29">
        <v>97.3</v>
      </c>
      <c r="H98" s="45">
        <v>97.3</v>
      </c>
      <c r="I98" s="29">
        <v>85</v>
      </c>
      <c r="J98" s="49">
        <f t="shared" si="15"/>
        <v>87.358684480986639</v>
      </c>
      <c r="K98" s="15"/>
      <c r="L98" s="15"/>
      <c r="M98" s="15"/>
      <c r="N98" s="15"/>
      <c r="O98" s="15"/>
    </row>
    <row r="99" spans="1:15" ht="45" customHeight="1" x14ac:dyDescent="0.25">
      <c r="A99" s="26">
        <v>82</v>
      </c>
      <c r="B99" s="48" t="s">
        <v>76</v>
      </c>
      <c r="C99" s="119"/>
      <c r="D99" s="29">
        <v>93</v>
      </c>
      <c r="E99" s="30">
        <v>100</v>
      </c>
      <c r="F99" s="29">
        <v>100</v>
      </c>
      <c r="G99" s="29">
        <v>96</v>
      </c>
      <c r="H99" s="45">
        <v>96</v>
      </c>
      <c r="I99" s="29">
        <v>96</v>
      </c>
      <c r="J99" s="49">
        <f t="shared" si="15"/>
        <v>100</v>
      </c>
      <c r="K99" s="15"/>
      <c r="L99" s="15"/>
      <c r="M99" s="15"/>
      <c r="N99" s="15"/>
      <c r="O99" s="15"/>
    </row>
    <row r="100" spans="1:15" ht="15.75" x14ac:dyDescent="0.25">
      <c r="A100" s="26">
        <f>A99+1</f>
        <v>83</v>
      </c>
      <c r="B100" s="27" t="s">
        <v>48</v>
      </c>
      <c r="C100" s="28" t="s">
        <v>49</v>
      </c>
      <c r="D100" s="29">
        <v>291</v>
      </c>
      <c r="E100" s="30">
        <v>132.1</v>
      </c>
      <c r="F100" s="29">
        <v>131.1</v>
      </c>
      <c r="G100" s="36">
        <v>129</v>
      </c>
      <c r="H100" s="45">
        <v>129</v>
      </c>
      <c r="I100" s="29">
        <v>128</v>
      </c>
      <c r="J100" s="49">
        <f t="shared" si="15"/>
        <v>99.224806201550393</v>
      </c>
      <c r="K100" s="15"/>
      <c r="L100" s="15"/>
      <c r="M100" s="15"/>
      <c r="N100" s="15"/>
      <c r="O100" s="15"/>
    </row>
    <row r="101" spans="1:15" ht="15.75" x14ac:dyDescent="0.25">
      <c r="A101" s="26">
        <f>A100+1</f>
        <v>84</v>
      </c>
      <c r="B101" s="27" t="s">
        <v>39</v>
      </c>
      <c r="C101" s="28" t="s">
        <v>23</v>
      </c>
      <c r="D101" s="29">
        <v>5300</v>
      </c>
      <c r="E101" s="30">
        <v>18443.5</v>
      </c>
      <c r="F101" s="29">
        <v>19897.3</v>
      </c>
      <c r="G101" s="36">
        <v>22855</v>
      </c>
      <c r="H101" s="45">
        <v>23939</v>
      </c>
      <c r="I101" s="29">
        <v>23939</v>
      </c>
      <c r="J101" s="49">
        <f t="shared" si="15"/>
        <v>100</v>
      </c>
      <c r="K101" s="15"/>
      <c r="L101" s="15"/>
      <c r="M101" s="15"/>
      <c r="N101" s="15"/>
      <c r="O101" s="15"/>
    </row>
    <row r="102" spans="1:15" ht="15" customHeight="1" x14ac:dyDescent="0.25">
      <c r="A102" s="131" t="s">
        <v>77</v>
      </c>
      <c r="B102" s="132"/>
      <c r="C102" s="132"/>
      <c r="D102" s="132"/>
      <c r="E102" s="132"/>
      <c r="F102" s="132"/>
      <c r="G102" s="132"/>
      <c r="H102" s="132"/>
      <c r="I102" s="132"/>
      <c r="J102" s="133"/>
      <c r="K102" s="15"/>
      <c r="L102" s="15"/>
      <c r="M102" s="15"/>
      <c r="N102" s="15"/>
      <c r="O102" s="15"/>
    </row>
    <row r="103" spans="1:15" ht="48" customHeight="1" x14ac:dyDescent="0.25">
      <c r="A103" s="26">
        <v>85</v>
      </c>
      <c r="B103" s="27" t="s">
        <v>78</v>
      </c>
      <c r="C103" s="28" t="s">
        <v>11</v>
      </c>
      <c r="D103" s="29"/>
      <c r="E103" s="30">
        <v>97.2</v>
      </c>
      <c r="F103" s="29">
        <v>98.5</v>
      </c>
      <c r="G103" s="29">
        <v>98.7</v>
      </c>
      <c r="H103" s="45">
        <v>98</v>
      </c>
      <c r="I103" s="29">
        <v>97</v>
      </c>
      <c r="J103" s="49">
        <f>I103/H103*100</f>
        <v>98.979591836734699</v>
      </c>
      <c r="K103" s="15"/>
      <c r="L103" s="15"/>
      <c r="M103" s="15"/>
      <c r="N103" s="15"/>
      <c r="O103" s="15"/>
    </row>
    <row r="104" spans="1:15" ht="35.25" customHeight="1" x14ac:dyDescent="0.25">
      <c r="A104" s="26">
        <v>86</v>
      </c>
      <c r="B104" s="27" t="s">
        <v>79</v>
      </c>
      <c r="C104" s="28" t="s">
        <v>11</v>
      </c>
      <c r="D104" s="29">
        <v>53</v>
      </c>
      <c r="E104" s="30">
        <v>81.400000000000006</v>
      </c>
      <c r="F104" s="29">
        <v>100</v>
      </c>
      <c r="G104" s="29">
        <v>100</v>
      </c>
      <c r="H104" s="45">
        <v>100</v>
      </c>
      <c r="I104" s="29">
        <v>100</v>
      </c>
      <c r="J104" s="49">
        <f t="shared" ref="J104:J106" si="16">I104/H104*100</f>
        <v>100</v>
      </c>
      <c r="K104" s="15"/>
      <c r="L104" s="15"/>
      <c r="M104" s="15"/>
      <c r="N104" s="15"/>
      <c r="O104" s="15"/>
    </row>
    <row r="105" spans="1:15" ht="48" customHeight="1" x14ac:dyDescent="0.25">
      <c r="A105" s="26">
        <v>87</v>
      </c>
      <c r="B105" s="27" t="s">
        <v>80</v>
      </c>
      <c r="C105" s="28" t="s">
        <v>11</v>
      </c>
      <c r="D105" s="29">
        <v>70</v>
      </c>
      <c r="E105" s="30">
        <v>75</v>
      </c>
      <c r="F105" s="29">
        <v>75</v>
      </c>
      <c r="G105" s="29">
        <v>69</v>
      </c>
      <c r="H105" s="45">
        <v>69</v>
      </c>
      <c r="I105" s="29">
        <v>69</v>
      </c>
      <c r="J105" s="49">
        <f t="shared" si="16"/>
        <v>100</v>
      </c>
      <c r="K105" s="15"/>
      <c r="L105" s="15"/>
      <c r="M105" s="15"/>
      <c r="N105" s="15"/>
      <c r="O105" s="15"/>
    </row>
    <row r="106" spans="1:15" ht="15.75" x14ac:dyDescent="0.25">
      <c r="A106" s="26">
        <v>88</v>
      </c>
      <c r="B106" s="27" t="s">
        <v>39</v>
      </c>
      <c r="C106" s="28" t="s">
        <v>23</v>
      </c>
      <c r="D106" s="29">
        <v>5541</v>
      </c>
      <c r="E106" s="30">
        <v>20987</v>
      </c>
      <c r="F106" s="30">
        <v>20987</v>
      </c>
      <c r="G106" s="36">
        <v>25190</v>
      </c>
      <c r="H106" s="45">
        <v>25120</v>
      </c>
      <c r="I106" s="29">
        <v>26931</v>
      </c>
      <c r="J106" s="49">
        <f t="shared" si="16"/>
        <v>107.20939490445861</v>
      </c>
      <c r="K106" s="15"/>
      <c r="L106" s="15"/>
      <c r="M106" s="15"/>
      <c r="N106" s="15"/>
      <c r="O106" s="15"/>
    </row>
    <row r="107" spans="1:15" ht="15" customHeight="1" x14ac:dyDescent="0.25">
      <c r="A107" s="131" t="s">
        <v>81</v>
      </c>
      <c r="B107" s="132"/>
      <c r="C107" s="132"/>
      <c r="D107" s="132"/>
      <c r="E107" s="132"/>
      <c r="F107" s="132"/>
      <c r="G107" s="132"/>
      <c r="H107" s="132"/>
      <c r="I107" s="132"/>
      <c r="J107" s="133"/>
      <c r="K107" s="15"/>
      <c r="L107" s="15"/>
      <c r="M107" s="15"/>
      <c r="N107" s="15"/>
      <c r="O107" s="15"/>
    </row>
    <row r="108" spans="1:15" ht="31.5" x14ac:dyDescent="0.25">
      <c r="A108" s="26">
        <v>89</v>
      </c>
      <c r="B108" s="27" t="s">
        <v>82</v>
      </c>
      <c r="C108" s="118" t="s">
        <v>49</v>
      </c>
      <c r="D108" s="29">
        <v>11.1</v>
      </c>
      <c r="E108" s="30">
        <v>7.5</v>
      </c>
      <c r="F108" s="29">
        <v>8.3000000000000007</v>
      </c>
      <c r="G108" s="29">
        <v>6.2</v>
      </c>
      <c r="H108" s="45">
        <v>5.9</v>
      </c>
      <c r="I108" s="67" t="s">
        <v>156</v>
      </c>
      <c r="J108" s="49" t="e">
        <f>I108/H108*100</f>
        <v>#VALUE!</v>
      </c>
      <c r="K108" s="15"/>
      <c r="L108" s="15"/>
      <c r="M108" s="15"/>
      <c r="N108" s="15"/>
      <c r="O108" s="15"/>
    </row>
    <row r="109" spans="1:15" ht="31.5" x14ac:dyDescent="0.25">
      <c r="A109" s="26">
        <v>90</v>
      </c>
      <c r="B109" s="27" t="s">
        <v>83</v>
      </c>
      <c r="C109" s="121"/>
      <c r="D109" s="29">
        <v>140.80000000000001</v>
      </c>
      <c r="E109" s="30">
        <v>0</v>
      </c>
      <c r="F109" s="29">
        <v>0</v>
      </c>
      <c r="G109" s="29">
        <v>0</v>
      </c>
      <c r="H109" s="45">
        <v>0</v>
      </c>
      <c r="I109" s="29">
        <v>0</v>
      </c>
      <c r="J109" s="49" t="e">
        <f t="shared" ref="J109:J112" si="17">I109/H109*100</f>
        <v>#DIV/0!</v>
      </c>
      <c r="K109" s="15"/>
      <c r="L109" s="15"/>
      <c r="M109" s="15"/>
      <c r="N109" s="15"/>
      <c r="O109" s="15"/>
    </row>
    <row r="110" spans="1:15" ht="47.25" x14ac:dyDescent="0.25">
      <c r="A110" s="26">
        <v>91</v>
      </c>
      <c r="B110" s="48" t="s">
        <v>84</v>
      </c>
      <c r="C110" s="119"/>
      <c r="D110" s="29"/>
      <c r="E110" s="30">
        <v>811</v>
      </c>
      <c r="F110" s="29">
        <v>750.4</v>
      </c>
      <c r="G110" s="29">
        <v>982</v>
      </c>
      <c r="H110" s="45">
        <v>1117.4000000000001</v>
      </c>
      <c r="I110" s="67" t="s">
        <v>157</v>
      </c>
      <c r="J110" s="49" t="e">
        <f t="shared" si="17"/>
        <v>#VALUE!</v>
      </c>
      <c r="K110" s="15"/>
      <c r="L110" s="15"/>
      <c r="M110" s="15"/>
      <c r="N110" s="15"/>
      <c r="O110" s="15"/>
    </row>
    <row r="111" spans="1:15" ht="15.75" x14ac:dyDescent="0.25">
      <c r="A111" s="26">
        <v>92</v>
      </c>
      <c r="B111" s="27" t="s">
        <v>85</v>
      </c>
      <c r="C111" s="28" t="s">
        <v>86</v>
      </c>
      <c r="D111" s="29">
        <v>64</v>
      </c>
      <c r="E111" s="30" t="s">
        <v>145</v>
      </c>
      <c r="F111" s="30" t="s">
        <v>145</v>
      </c>
      <c r="G111" s="36">
        <v>72</v>
      </c>
      <c r="H111" s="45"/>
      <c r="I111" s="29">
        <v>72</v>
      </c>
      <c r="J111" s="49" t="e">
        <f t="shared" si="17"/>
        <v>#DIV/0!</v>
      </c>
      <c r="K111" s="15"/>
      <c r="L111" s="15"/>
      <c r="M111" s="15"/>
      <c r="N111" s="15"/>
      <c r="O111" s="15"/>
    </row>
    <row r="112" spans="1:15" ht="15.75" x14ac:dyDescent="0.25">
      <c r="A112" s="26">
        <v>93</v>
      </c>
      <c r="B112" s="27" t="s">
        <v>87</v>
      </c>
      <c r="C112" s="28" t="s">
        <v>23</v>
      </c>
      <c r="D112" s="29">
        <v>7814</v>
      </c>
      <c r="E112" s="30">
        <v>22309.5</v>
      </c>
      <c r="F112" s="36">
        <v>22242.799999999999</v>
      </c>
      <c r="G112" s="36">
        <v>27453.3</v>
      </c>
      <c r="H112" s="42"/>
      <c r="I112" s="29">
        <v>30516.6</v>
      </c>
      <c r="J112" s="49" t="e">
        <f t="shared" si="17"/>
        <v>#DIV/0!</v>
      </c>
      <c r="K112" s="15"/>
      <c r="L112" s="15"/>
      <c r="M112" s="15"/>
      <c r="N112" s="15"/>
      <c r="O112" s="15"/>
    </row>
    <row r="113" spans="1:15" ht="15" customHeight="1" x14ac:dyDescent="0.25">
      <c r="A113" s="149" t="s">
        <v>88</v>
      </c>
      <c r="B113" s="150"/>
      <c r="C113" s="150"/>
      <c r="D113" s="150"/>
      <c r="E113" s="150"/>
      <c r="F113" s="150"/>
      <c r="G113" s="150"/>
      <c r="H113" s="150"/>
      <c r="I113" s="150"/>
      <c r="J113" s="151"/>
      <c r="K113" s="15"/>
      <c r="L113" s="15"/>
      <c r="M113" s="15"/>
      <c r="N113" s="15"/>
      <c r="O113" s="15"/>
    </row>
    <row r="114" spans="1:15" ht="31.5" x14ac:dyDescent="0.25">
      <c r="A114" s="26">
        <v>94</v>
      </c>
      <c r="B114" s="27" t="s">
        <v>89</v>
      </c>
      <c r="C114" s="28" t="s">
        <v>11</v>
      </c>
      <c r="D114" s="29"/>
      <c r="E114" s="30">
        <v>34.6</v>
      </c>
      <c r="F114" s="29">
        <v>34.799999999999997</v>
      </c>
      <c r="G114" s="29">
        <v>40.6</v>
      </c>
      <c r="H114" s="45">
        <v>41</v>
      </c>
      <c r="I114" s="29">
        <v>41</v>
      </c>
      <c r="J114" s="49">
        <f>I114/H114*100</f>
        <v>100</v>
      </c>
      <c r="K114" s="15"/>
      <c r="L114" s="15"/>
      <c r="M114" s="15"/>
      <c r="N114" s="15"/>
      <c r="O114" s="15"/>
    </row>
    <row r="115" spans="1:15" ht="45" customHeight="1" x14ac:dyDescent="0.25">
      <c r="A115" s="26">
        <v>95</v>
      </c>
      <c r="B115" s="56" t="s">
        <v>90</v>
      </c>
      <c r="C115" s="118" t="s">
        <v>91</v>
      </c>
      <c r="D115" s="29"/>
      <c r="E115" s="29">
        <v>5830</v>
      </c>
      <c r="F115" s="29">
        <v>5830</v>
      </c>
      <c r="G115" s="29">
        <v>3916</v>
      </c>
      <c r="H115" s="45">
        <v>3916</v>
      </c>
      <c r="I115" s="29">
        <v>3916</v>
      </c>
      <c r="J115" s="49">
        <f t="shared" ref="J115:J120" si="18">I115/H115*100</f>
        <v>100</v>
      </c>
      <c r="K115" s="15"/>
      <c r="L115" s="15"/>
      <c r="M115" s="15"/>
      <c r="N115" s="15"/>
      <c r="O115" s="15"/>
    </row>
    <row r="116" spans="1:15" ht="15.75" x14ac:dyDescent="0.25">
      <c r="A116" s="26">
        <v>96</v>
      </c>
      <c r="B116" s="56" t="s">
        <v>92</v>
      </c>
      <c r="C116" s="121"/>
      <c r="D116" s="29">
        <v>0</v>
      </c>
      <c r="E116" s="29">
        <v>30240</v>
      </c>
      <c r="F116" s="29">
        <v>30240</v>
      </c>
      <c r="G116" s="36">
        <v>44376</v>
      </c>
      <c r="H116" s="45">
        <v>44856</v>
      </c>
      <c r="I116" s="29">
        <v>44856</v>
      </c>
      <c r="J116" s="49">
        <f t="shared" si="18"/>
        <v>100</v>
      </c>
      <c r="K116" s="15"/>
      <c r="L116" s="15"/>
      <c r="M116" s="15"/>
      <c r="N116" s="15"/>
      <c r="O116" s="15"/>
    </row>
    <row r="117" spans="1:15" ht="15.75" x14ac:dyDescent="0.25">
      <c r="A117" s="26">
        <v>97</v>
      </c>
      <c r="B117" s="27" t="s">
        <v>93</v>
      </c>
      <c r="C117" s="119"/>
      <c r="D117" s="29">
        <v>0</v>
      </c>
      <c r="E117" s="30">
        <v>0</v>
      </c>
      <c r="F117" s="30">
        <v>0</v>
      </c>
      <c r="G117" s="36">
        <v>0</v>
      </c>
      <c r="H117" s="45">
        <v>0</v>
      </c>
      <c r="I117" s="29">
        <v>0</v>
      </c>
      <c r="J117" s="49" t="e">
        <f t="shared" si="18"/>
        <v>#DIV/0!</v>
      </c>
      <c r="K117" s="15"/>
      <c r="L117" s="15"/>
      <c r="M117" s="15"/>
      <c r="N117" s="15"/>
      <c r="O117" s="15"/>
    </row>
    <row r="118" spans="1:15" ht="15.75" x14ac:dyDescent="0.25">
      <c r="A118" s="26">
        <v>98</v>
      </c>
      <c r="B118" s="27" t="s">
        <v>46</v>
      </c>
      <c r="C118" s="28" t="s">
        <v>42</v>
      </c>
      <c r="D118" s="29">
        <v>0</v>
      </c>
      <c r="E118" s="30">
        <v>0.54</v>
      </c>
      <c r="F118" s="33">
        <v>0.34</v>
      </c>
      <c r="G118" s="36">
        <v>0.61199999999999999</v>
      </c>
      <c r="H118" s="109">
        <v>0.27700000000000002</v>
      </c>
      <c r="I118" s="29">
        <v>0.27700000000000002</v>
      </c>
      <c r="J118" s="49">
        <f t="shared" si="18"/>
        <v>100</v>
      </c>
      <c r="K118" s="15"/>
      <c r="L118" s="15"/>
      <c r="M118" s="15"/>
      <c r="N118" s="15"/>
      <c r="O118" s="15"/>
    </row>
    <row r="119" spans="1:15" ht="15.75" x14ac:dyDescent="0.25">
      <c r="A119" s="26">
        <v>99</v>
      </c>
      <c r="B119" s="27" t="s">
        <v>48</v>
      </c>
      <c r="C119" s="28" t="s">
        <v>49</v>
      </c>
      <c r="D119" s="29">
        <v>92</v>
      </c>
      <c r="E119" s="30">
        <v>97</v>
      </c>
      <c r="F119" s="36">
        <v>107</v>
      </c>
      <c r="G119" s="36">
        <v>83</v>
      </c>
      <c r="H119" s="42">
        <v>71</v>
      </c>
      <c r="I119" s="29">
        <v>67</v>
      </c>
      <c r="J119" s="49">
        <f t="shared" si="18"/>
        <v>94.366197183098592</v>
      </c>
      <c r="K119" s="15"/>
      <c r="L119" s="15"/>
      <c r="M119" s="15"/>
      <c r="N119" s="15"/>
      <c r="O119" s="15"/>
    </row>
    <row r="120" spans="1:15" ht="15.75" x14ac:dyDescent="0.25">
      <c r="A120" s="26">
        <v>100</v>
      </c>
      <c r="B120" s="27" t="s">
        <v>39</v>
      </c>
      <c r="C120" s="28" t="s">
        <v>23</v>
      </c>
      <c r="D120" s="29">
        <v>5750</v>
      </c>
      <c r="E120" s="30">
        <v>16645</v>
      </c>
      <c r="F120" s="30">
        <v>16645</v>
      </c>
      <c r="G120" s="36">
        <v>23135.35</v>
      </c>
      <c r="H120" s="45">
        <v>31686.799999999999</v>
      </c>
      <c r="I120" s="29">
        <v>31686.799999999999</v>
      </c>
      <c r="J120" s="49">
        <f t="shared" si="18"/>
        <v>100</v>
      </c>
      <c r="K120" s="15"/>
      <c r="L120" s="15"/>
      <c r="M120" s="15"/>
      <c r="N120" s="15"/>
      <c r="O120" s="15"/>
    </row>
    <row r="121" spans="1:15" ht="15" customHeight="1" x14ac:dyDescent="0.25">
      <c r="A121" s="131" t="s">
        <v>94</v>
      </c>
      <c r="B121" s="132"/>
      <c r="C121" s="132"/>
      <c r="D121" s="132"/>
      <c r="E121" s="132"/>
      <c r="F121" s="132"/>
      <c r="G121" s="132"/>
      <c r="H121" s="132"/>
      <c r="I121" s="132"/>
      <c r="J121" s="133"/>
      <c r="K121" s="15"/>
      <c r="L121" s="15"/>
      <c r="M121" s="15"/>
      <c r="N121" s="15"/>
      <c r="O121" s="15"/>
    </row>
    <row r="122" spans="1:15" ht="47.25" x14ac:dyDescent="0.25">
      <c r="A122" s="26">
        <v>101</v>
      </c>
      <c r="B122" s="27" t="s">
        <v>95</v>
      </c>
      <c r="C122" s="28" t="s">
        <v>11</v>
      </c>
      <c r="D122" s="29">
        <v>6.5</v>
      </c>
      <c r="E122" s="30">
        <v>4</v>
      </c>
      <c r="F122" s="29">
        <v>5.2</v>
      </c>
      <c r="G122" s="29">
        <v>3.9</v>
      </c>
      <c r="H122" s="45">
        <v>4</v>
      </c>
      <c r="I122" s="29">
        <v>4</v>
      </c>
      <c r="J122" s="49">
        <f>I122/H122*100</f>
        <v>100</v>
      </c>
      <c r="K122" s="16"/>
      <c r="L122" s="15"/>
      <c r="M122" s="15"/>
      <c r="N122" s="15"/>
      <c r="O122" s="15"/>
    </row>
    <row r="123" spans="1:15" ht="15.75" x14ac:dyDescent="0.25">
      <c r="A123" s="26">
        <f>A122+1</f>
        <v>102</v>
      </c>
      <c r="B123" s="27" t="s">
        <v>96</v>
      </c>
      <c r="C123" s="28" t="s">
        <v>51</v>
      </c>
      <c r="D123" s="29">
        <v>0.25</v>
      </c>
      <c r="E123" s="30">
        <v>0.6</v>
      </c>
      <c r="F123" s="31">
        <v>0.55979999999999996</v>
      </c>
      <c r="G123" s="36">
        <v>0.09</v>
      </c>
      <c r="H123" s="86">
        <v>0</v>
      </c>
      <c r="I123" s="29">
        <v>0</v>
      </c>
      <c r="J123" s="49" t="e">
        <f t="shared" ref="J123:J126" si="19">I123/H123*100</f>
        <v>#DIV/0!</v>
      </c>
      <c r="K123" s="20"/>
      <c r="L123" s="15"/>
      <c r="M123" s="15"/>
      <c r="N123" s="15"/>
      <c r="O123" s="15"/>
    </row>
    <row r="124" spans="1:15" ht="63" x14ac:dyDescent="0.25">
      <c r="A124" s="26">
        <f>A123+1</f>
        <v>103</v>
      </c>
      <c r="B124" s="27" t="s">
        <v>97</v>
      </c>
      <c r="C124" s="28" t="s">
        <v>11</v>
      </c>
      <c r="D124" s="29">
        <v>0.79</v>
      </c>
      <c r="E124" s="30">
        <v>21.6</v>
      </c>
      <c r="F124" s="29">
        <v>19.600000000000001</v>
      </c>
      <c r="G124" s="29">
        <v>13.8</v>
      </c>
      <c r="H124" s="45">
        <v>13.8</v>
      </c>
      <c r="I124" s="29">
        <v>13.8</v>
      </c>
      <c r="J124" s="49">
        <f t="shared" si="19"/>
        <v>100</v>
      </c>
      <c r="K124" s="15"/>
      <c r="L124" s="15"/>
      <c r="M124" s="15"/>
      <c r="N124" s="15"/>
      <c r="O124" s="15"/>
    </row>
    <row r="125" spans="1:15" ht="15.75" x14ac:dyDescent="0.25">
      <c r="A125" s="26">
        <f>A124+1</f>
        <v>104</v>
      </c>
      <c r="B125" s="27" t="s">
        <v>48</v>
      </c>
      <c r="C125" s="28" t="s">
        <v>49</v>
      </c>
      <c r="D125" s="29">
        <v>111</v>
      </c>
      <c r="E125" s="30">
        <v>47</v>
      </c>
      <c r="F125" s="36">
        <v>46</v>
      </c>
      <c r="G125" s="36">
        <v>30.2</v>
      </c>
      <c r="H125" s="42">
        <v>30.5</v>
      </c>
      <c r="I125" s="29">
        <v>26.6</v>
      </c>
      <c r="J125" s="49">
        <f t="shared" si="19"/>
        <v>87.21311475409837</v>
      </c>
      <c r="K125" s="15"/>
      <c r="L125" s="15"/>
      <c r="M125" s="15"/>
      <c r="N125" s="15"/>
      <c r="O125" s="15"/>
    </row>
    <row r="126" spans="1:15" ht="15.75" x14ac:dyDescent="0.25">
      <c r="A126" s="26">
        <f>A125+1</f>
        <v>105</v>
      </c>
      <c r="B126" s="27" t="s">
        <v>39</v>
      </c>
      <c r="C126" s="28" t="s">
        <v>23</v>
      </c>
      <c r="D126" s="29">
        <v>7341</v>
      </c>
      <c r="E126" s="30">
        <v>18771</v>
      </c>
      <c r="F126" s="36">
        <v>18771</v>
      </c>
      <c r="G126" s="36">
        <v>23357.89</v>
      </c>
      <c r="H126" s="42">
        <v>27928.11</v>
      </c>
      <c r="I126" s="29">
        <v>24660.26</v>
      </c>
      <c r="J126" s="49">
        <f t="shared" si="19"/>
        <v>88.299064992224672</v>
      </c>
      <c r="K126" s="15"/>
      <c r="L126" s="15"/>
      <c r="M126" s="15"/>
      <c r="N126" s="15"/>
      <c r="O126" s="15"/>
    </row>
    <row r="127" spans="1:15" ht="15" customHeight="1" x14ac:dyDescent="0.25">
      <c r="A127" s="131" t="s">
        <v>98</v>
      </c>
      <c r="B127" s="132"/>
      <c r="C127" s="132"/>
      <c r="D127" s="132"/>
      <c r="E127" s="132"/>
      <c r="F127" s="132"/>
      <c r="G127" s="132"/>
      <c r="H127" s="132"/>
      <c r="I127" s="132"/>
      <c r="J127" s="133"/>
      <c r="K127" s="15"/>
      <c r="L127" s="15"/>
      <c r="M127" s="15"/>
      <c r="N127" s="15"/>
      <c r="O127" s="15"/>
    </row>
    <row r="128" spans="1:15" ht="31.5" x14ac:dyDescent="0.25">
      <c r="A128" s="26">
        <v>106</v>
      </c>
      <c r="B128" s="27" t="s">
        <v>99</v>
      </c>
      <c r="C128" s="28"/>
      <c r="D128" s="29">
        <v>96.9</v>
      </c>
      <c r="E128" s="57"/>
      <c r="F128" s="57"/>
      <c r="G128" s="29">
        <v>97.96</v>
      </c>
      <c r="H128" s="30">
        <v>95.8</v>
      </c>
      <c r="I128" s="29">
        <v>97.96</v>
      </c>
      <c r="J128" s="49">
        <f>I128/H128*100</f>
        <v>102.25469728601253</v>
      </c>
      <c r="K128" s="15"/>
      <c r="L128" s="15"/>
      <c r="M128" s="15"/>
      <c r="N128" s="15"/>
      <c r="O128" s="15"/>
    </row>
    <row r="129" spans="1:15" ht="16.5" customHeight="1" x14ac:dyDescent="0.25">
      <c r="A129" s="57"/>
      <c r="B129" s="27" t="s">
        <v>100</v>
      </c>
      <c r="C129" s="118" t="s">
        <v>101</v>
      </c>
      <c r="D129" s="29">
        <v>0</v>
      </c>
      <c r="E129" s="30"/>
      <c r="F129" s="29"/>
      <c r="G129" s="29">
        <v>97.96</v>
      </c>
      <c r="H129" s="29">
        <v>95.8</v>
      </c>
      <c r="I129" s="29">
        <v>97.96</v>
      </c>
      <c r="J129" s="49">
        <f t="shared" ref="J129:J135" si="20">I129/H129*100</f>
        <v>102.25469728601253</v>
      </c>
      <c r="K129" s="16"/>
      <c r="L129" s="15"/>
      <c r="M129" s="15"/>
      <c r="N129" s="15"/>
      <c r="O129" s="15"/>
    </row>
    <row r="130" spans="1:15" ht="15.75" x14ac:dyDescent="0.25">
      <c r="A130" s="57"/>
      <c r="B130" s="27" t="s">
        <v>102</v>
      </c>
      <c r="C130" s="121"/>
      <c r="D130" s="29">
        <v>0</v>
      </c>
      <c r="E130" s="30"/>
      <c r="F130" s="29"/>
      <c r="G130" s="29">
        <v>84.5</v>
      </c>
      <c r="H130" s="29">
        <v>92</v>
      </c>
      <c r="I130" s="29">
        <v>84.5</v>
      </c>
      <c r="J130" s="49">
        <f t="shared" si="20"/>
        <v>91.847826086956516</v>
      </c>
      <c r="K130" s="15"/>
      <c r="L130" s="15"/>
      <c r="M130" s="15"/>
      <c r="N130" s="15"/>
      <c r="O130" s="15"/>
    </row>
    <row r="131" spans="1:15" ht="21.75" customHeight="1" x14ac:dyDescent="0.25">
      <c r="A131" s="57"/>
      <c r="B131" s="27" t="s">
        <v>103</v>
      </c>
      <c r="C131" s="121"/>
      <c r="D131" s="29">
        <v>0</v>
      </c>
      <c r="E131" s="30"/>
      <c r="F131" s="29"/>
      <c r="G131" s="29">
        <v>84.5</v>
      </c>
      <c r="H131" s="29">
        <v>92</v>
      </c>
      <c r="I131" s="29">
        <v>84.5</v>
      </c>
      <c r="J131" s="49">
        <f t="shared" si="20"/>
        <v>91.847826086956516</v>
      </c>
      <c r="K131" s="15"/>
      <c r="L131" s="15"/>
      <c r="M131" s="15"/>
      <c r="N131" s="15"/>
      <c r="O131" s="15"/>
    </row>
    <row r="132" spans="1:15" ht="38.25" customHeight="1" x14ac:dyDescent="0.25">
      <c r="A132" s="57"/>
      <c r="B132" s="27" t="s">
        <v>104</v>
      </c>
      <c r="C132" s="119"/>
      <c r="D132" s="29">
        <v>0</v>
      </c>
      <c r="E132" s="30"/>
      <c r="F132" s="29"/>
      <c r="G132" s="29">
        <v>74.599999999999994</v>
      </c>
      <c r="H132" s="29">
        <v>75</v>
      </c>
      <c r="I132" s="29">
        <v>74.599999999999994</v>
      </c>
      <c r="J132" s="49">
        <f t="shared" si="20"/>
        <v>99.466666666666654</v>
      </c>
      <c r="K132" s="15"/>
      <c r="L132" s="15"/>
      <c r="M132" s="15"/>
      <c r="N132" s="15"/>
      <c r="O132" s="15"/>
    </row>
    <row r="133" spans="1:15" ht="110.25" x14ac:dyDescent="0.25">
      <c r="A133" s="26">
        <v>107</v>
      </c>
      <c r="B133" s="27" t="s">
        <v>105</v>
      </c>
      <c r="C133" s="28" t="s">
        <v>11</v>
      </c>
      <c r="D133" s="29">
        <v>3</v>
      </c>
      <c r="E133" s="30">
        <v>0</v>
      </c>
      <c r="F133" s="29">
        <v>0</v>
      </c>
      <c r="G133" s="29">
        <v>13</v>
      </c>
      <c r="H133" s="68" t="s">
        <v>161</v>
      </c>
      <c r="I133" s="67" t="s">
        <v>162</v>
      </c>
      <c r="J133" s="49" t="e">
        <f t="shared" si="20"/>
        <v>#VALUE!</v>
      </c>
      <c r="K133" s="15"/>
      <c r="L133" s="15"/>
      <c r="M133" s="15"/>
      <c r="N133" s="15"/>
      <c r="O133" s="15"/>
    </row>
    <row r="134" spans="1:15" ht="15.75" x14ac:dyDescent="0.25">
      <c r="A134" s="26">
        <v>108</v>
      </c>
      <c r="B134" s="50" t="s">
        <v>48</v>
      </c>
      <c r="C134" s="28" t="s">
        <v>20</v>
      </c>
      <c r="D134" s="29">
        <v>2</v>
      </c>
      <c r="E134" s="30">
        <v>3</v>
      </c>
      <c r="F134" s="29">
        <v>3</v>
      </c>
      <c r="G134" s="36">
        <v>3</v>
      </c>
      <c r="H134" s="58">
        <v>3</v>
      </c>
      <c r="I134" s="29">
        <v>3</v>
      </c>
      <c r="J134" s="49">
        <f t="shared" si="20"/>
        <v>100</v>
      </c>
      <c r="K134" s="15"/>
      <c r="L134" s="15"/>
      <c r="M134" s="15"/>
      <c r="N134" s="15"/>
      <c r="O134" s="15"/>
    </row>
    <row r="135" spans="1:15" ht="15.75" x14ac:dyDescent="0.25">
      <c r="A135" s="26">
        <v>109</v>
      </c>
      <c r="B135" s="50" t="s">
        <v>39</v>
      </c>
      <c r="C135" s="28" t="s">
        <v>23</v>
      </c>
      <c r="D135" s="29">
        <v>7754</v>
      </c>
      <c r="E135" s="30">
        <v>22460</v>
      </c>
      <c r="F135" s="29">
        <v>22500</v>
      </c>
      <c r="G135" s="36">
        <v>21239.040000000001</v>
      </c>
      <c r="H135" s="45">
        <v>21239.040000000001</v>
      </c>
      <c r="I135" s="29">
        <v>21239.040000000001</v>
      </c>
      <c r="J135" s="49">
        <f t="shared" si="20"/>
        <v>100</v>
      </c>
      <c r="K135" s="15"/>
      <c r="L135" s="15"/>
      <c r="M135" s="15"/>
      <c r="N135" s="15"/>
      <c r="O135" s="15"/>
    </row>
    <row r="136" spans="1:15" ht="15" customHeight="1" x14ac:dyDescent="0.25">
      <c r="A136" s="125" t="s">
        <v>106</v>
      </c>
      <c r="B136" s="126"/>
      <c r="C136" s="126"/>
      <c r="D136" s="126"/>
      <c r="E136" s="126"/>
      <c r="F136" s="126"/>
      <c r="G136" s="126"/>
      <c r="H136" s="126"/>
      <c r="I136" s="126"/>
      <c r="J136" s="127"/>
      <c r="K136" s="15"/>
      <c r="L136" s="15"/>
      <c r="M136" s="15"/>
      <c r="N136" s="15"/>
      <c r="O136" s="15"/>
    </row>
    <row r="137" spans="1:15" ht="31.5" x14ac:dyDescent="0.25">
      <c r="A137" s="26">
        <v>110</v>
      </c>
      <c r="B137" s="27" t="s">
        <v>107</v>
      </c>
      <c r="C137" s="28" t="s">
        <v>53</v>
      </c>
      <c r="D137" s="29">
        <v>2722</v>
      </c>
      <c r="E137" s="30">
        <v>2159.6</v>
      </c>
      <c r="F137" s="29">
        <v>2159.6999999999998</v>
      </c>
      <c r="G137" s="29">
        <v>2053.5</v>
      </c>
      <c r="H137" s="45">
        <v>2053.5</v>
      </c>
      <c r="I137" s="29">
        <v>1828.8</v>
      </c>
      <c r="J137" s="111">
        <f>I137/H137*100</f>
        <v>89.057706355003646</v>
      </c>
      <c r="K137" s="15"/>
      <c r="L137" s="15"/>
      <c r="M137" s="15"/>
      <c r="N137" s="15"/>
      <c r="O137" s="15"/>
    </row>
    <row r="138" spans="1:15" ht="24" customHeight="1" x14ac:dyDescent="0.25">
      <c r="A138" s="128" t="s">
        <v>108</v>
      </c>
      <c r="B138" s="129"/>
      <c r="C138" s="129"/>
      <c r="D138" s="129"/>
      <c r="E138" s="129"/>
      <c r="F138" s="129"/>
      <c r="G138" s="129"/>
      <c r="H138" s="129"/>
      <c r="I138" s="129"/>
      <c r="J138" s="130"/>
      <c r="K138" s="15"/>
      <c r="L138" s="15"/>
      <c r="M138" s="15"/>
      <c r="N138" s="15"/>
      <c r="O138" s="15"/>
    </row>
    <row r="139" spans="1:15" ht="15" customHeight="1" x14ac:dyDescent="0.25">
      <c r="A139" s="152" t="s">
        <v>109</v>
      </c>
      <c r="B139" s="153"/>
      <c r="C139" s="153"/>
      <c r="D139" s="153"/>
      <c r="E139" s="153"/>
      <c r="F139" s="153"/>
      <c r="G139" s="153"/>
      <c r="H139" s="153"/>
      <c r="I139" s="153"/>
      <c r="J139" s="154"/>
      <c r="K139" s="15"/>
      <c r="L139" s="15"/>
      <c r="M139" s="15"/>
      <c r="N139" s="15"/>
      <c r="O139" s="15"/>
    </row>
    <row r="140" spans="1:15" ht="15.75" x14ac:dyDescent="0.25">
      <c r="A140" s="46">
        <v>111</v>
      </c>
      <c r="B140" s="59" t="s">
        <v>110</v>
      </c>
      <c r="C140" s="60" t="s">
        <v>51</v>
      </c>
      <c r="D140" s="61">
        <v>39.6</v>
      </c>
      <c r="E140" s="42">
        <v>132.19999999999999</v>
      </c>
      <c r="F140" s="47">
        <v>579.9</v>
      </c>
      <c r="G140" s="36">
        <v>3.54</v>
      </c>
      <c r="H140" s="42">
        <v>0.79020000000000001</v>
      </c>
      <c r="I140" s="36">
        <v>0.79020000000000001</v>
      </c>
      <c r="J140" s="81">
        <f>I140/H140*100</f>
        <v>100</v>
      </c>
      <c r="K140" s="15"/>
      <c r="L140" s="15"/>
      <c r="M140" s="15"/>
      <c r="N140" s="15"/>
      <c r="O140" s="15"/>
    </row>
    <row r="141" spans="1:15" ht="15.75" x14ac:dyDescent="0.25">
      <c r="A141" s="46">
        <f>A140+1</f>
        <v>112</v>
      </c>
      <c r="B141" s="59" t="s">
        <v>111</v>
      </c>
      <c r="C141" s="60" t="s">
        <v>112</v>
      </c>
      <c r="D141" s="61">
        <v>3</v>
      </c>
      <c r="E141" s="42">
        <v>0.2</v>
      </c>
      <c r="F141" s="47">
        <v>5.4169999999999998</v>
      </c>
      <c r="G141" s="36">
        <v>10.6</v>
      </c>
      <c r="H141" s="47">
        <v>9.1969999999999992</v>
      </c>
      <c r="I141" s="110">
        <v>9.1969999999999992</v>
      </c>
      <c r="J141" s="81">
        <v>100</v>
      </c>
      <c r="K141" s="16"/>
      <c r="L141" s="15"/>
      <c r="M141" s="15"/>
      <c r="N141" s="15"/>
      <c r="O141" s="15"/>
    </row>
    <row r="142" spans="1:15" ht="31.5" x14ac:dyDescent="0.25">
      <c r="A142" s="46">
        <f>A141+1</f>
        <v>113</v>
      </c>
      <c r="B142" s="59" t="s">
        <v>113</v>
      </c>
      <c r="C142" s="60" t="s">
        <v>91</v>
      </c>
      <c r="D142" s="61">
        <v>16.399999999999999</v>
      </c>
      <c r="E142" s="42">
        <v>21</v>
      </c>
      <c r="F142" s="47">
        <v>18.5</v>
      </c>
      <c r="G142" s="36">
        <v>18.5</v>
      </c>
      <c r="H142" s="42">
        <v>20.998000000000001</v>
      </c>
      <c r="I142" s="36">
        <v>20.998000000000001</v>
      </c>
      <c r="J142" s="81">
        <f>I142/H142*100</f>
        <v>100</v>
      </c>
      <c r="K142" s="15"/>
      <c r="L142" s="15"/>
      <c r="M142" s="15"/>
      <c r="N142" s="15"/>
      <c r="O142" s="15"/>
    </row>
    <row r="143" spans="1:15" ht="31.5" x14ac:dyDescent="0.25">
      <c r="A143" s="62"/>
      <c r="B143" s="59" t="s">
        <v>114</v>
      </c>
      <c r="C143" s="60" t="s">
        <v>91</v>
      </c>
      <c r="D143" s="61">
        <v>70</v>
      </c>
      <c r="E143" s="42">
        <v>0.2</v>
      </c>
      <c r="F143" s="47">
        <v>0.14000000000000001</v>
      </c>
      <c r="G143" s="36">
        <v>10.6</v>
      </c>
      <c r="H143" s="42">
        <v>0.25</v>
      </c>
      <c r="I143" s="36">
        <v>0.25</v>
      </c>
      <c r="J143" s="81">
        <f t="shared" ref="J143:J145" si="21">I143/H143*100</f>
        <v>100</v>
      </c>
      <c r="K143" s="21"/>
      <c r="L143" s="15"/>
      <c r="M143" s="15"/>
      <c r="N143" s="15"/>
      <c r="O143" s="15"/>
    </row>
    <row r="144" spans="1:15" ht="15.75" x14ac:dyDescent="0.25">
      <c r="A144" s="46">
        <v>114</v>
      </c>
      <c r="B144" s="59" t="s">
        <v>48</v>
      </c>
      <c r="C144" s="60" t="s">
        <v>49</v>
      </c>
      <c r="D144" s="61">
        <v>172</v>
      </c>
      <c r="E144" s="42">
        <v>0</v>
      </c>
      <c r="F144" s="47">
        <v>35</v>
      </c>
      <c r="G144" s="36">
        <v>20</v>
      </c>
      <c r="H144" s="42">
        <v>20</v>
      </c>
      <c r="I144" s="36">
        <v>20</v>
      </c>
      <c r="J144" s="81">
        <f t="shared" si="21"/>
        <v>100</v>
      </c>
      <c r="K144" s="15"/>
      <c r="L144" s="15"/>
      <c r="M144" s="15"/>
      <c r="N144" s="15"/>
      <c r="O144" s="15"/>
    </row>
    <row r="145" spans="1:15" ht="15.75" x14ac:dyDescent="0.25">
      <c r="A145" s="63">
        <v>115</v>
      </c>
      <c r="B145" s="59" t="s">
        <v>39</v>
      </c>
      <c r="C145" s="60" t="s">
        <v>23</v>
      </c>
      <c r="D145" s="61">
        <v>6790</v>
      </c>
      <c r="E145" s="42">
        <v>0</v>
      </c>
      <c r="F145" s="47">
        <v>16000</v>
      </c>
      <c r="G145" s="36">
        <v>20000</v>
      </c>
      <c r="H145" s="42">
        <v>20000</v>
      </c>
      <c r="I145" s="36">
        <v>20000</v>
      </c>
      <c r="J145" s="81">
        <f t="shared" si="21"/>
        <v>100</v>
      </c>
      <c r="K145" s="15"/>
      <c r="L145" s="15"/>
      <c r="M145" s="15"/>
      <c r="N145" s="15"/>
      <c r="O145" s="15"/>
    </row>
    <row r="146" spans="1:15" ht="15" customHeight="1" x14ac:dyDescent="0.25">
      <c r="A146" s="131" t="s">
        <v>115</v>
      </c>
      <c r="B146" s="132"/>
      <c r="C146" s="132"/>
      <c r="D146" s="132"/>
      <c r="E146" s="132"/>
      <c r="F146" s="132"/>
      <c r="G146" s="132"/>
      <c r="H146" s="132"/>
      <c r="I146" s="132"/>
      <c r="J146" s="133"/>
      <c r="K146" s="15"/>
      <c r="L146" s="15"/>
      <c r="M146" s="15"/>
      <c r="N146" s="15"/>
      <c r="O146" s="15"/>
    </row>
    <row r="147" spans="1:15" ht="62.25" customHeight="1" x14ac:dyDescent="0.25">
      <c r="A147" s="26">
        <f>A145+1</f>
        <v>116</v>
      </c>
      <c r="B147" s="48" t="s">
        <v>116</v>
      </c>
      <c r="C147" s="28" t="s">
        <v>11</v>
      </c>
      <c r="D147" s="29">
        <v>33</v>
      </c>
      <c r="E147" s="30">
        <v>79.900000000000006</v>
      </c>
      <c r="F147" s="65">
        <v>80</v>
      </c>
      <c r="G147" s="29">
        <v>90.4</v>
      </c>
      <c r="H147" s="45">
        <v>70</v>
      </c>
      <c r="I147" s="111">
        <v>74</v>
      </c>
      <c r="J147" s="49">
        <f>I147/H147*100</f>
        <v>105.71428571428572</v>
      </c>
      <c r="K147" s="15"/>
      <c r="L147" s="15"/>
      <c r="M147" s="15"/>
      <c r="N147" s="15"/>
      <c r="O147" s="15"/>
    </row>
    <row r="148" spans="1:15" ht="15.75" x14ac:dyDescent="0.25">
      <c r="A148" s="26">
        <v>117</v>
      </c>
      <c r="B148" s="27" t="s">
        <v>117</v>
      </c>
      <c r="C148" s="28" t="s">
        <v>11</v>
      </c>
      <c r="D148" s="43">
        <v>78</v>
      </c>
      <c r="E148" s="64">
        <v>59</v>
      </c>
      <c r="F148" s="64">
        <v>55</v>
      </c>
      <c r="G148" s="36">
        <v>54</v>
      </c>
      <c r="H148" s="65">
        <v>54</v>
      </c>
      <c r="I148" s="65">
        <v>54</v>
      </c>
      <c r="J148" s="49">
        <f t="shared" ref="J148:J152" si="22">I148/H148*100</f>
        <v>100</v>
      </c>
      <c r="K148" s="15"/>
      <c r="L148" s="15"/>
      <c r="M148" s="15"/>
      <c r="N148" s="15"/>
      <c r="O148" s="15"/>
    </row>
    <row r="149" spans="1:15" ht="31.5" x14ac:dyDescent="0.25">
      <c r="A149" s="26">
        <v>118</v>
      </c>
      <c r="B149" s="27" t="s">
        <v>118</v>
      </c>
      <c r="C149" s="28" t="s">
        <v>11</v>
      </c>
      <c r="D149" s="29">
        <v>6.5</v>
      </c>
      <c r="E149" s="30">
        <v>0.6</v>
      </c>
      <c r="F149" s="30">
        <v>0.6</v>
      </c>
      <c r="G149" s="29">
        <v>0.75</v>
      </c>
      <c r="H149" s="45">
        <v>0.75</v>
      </c>
      <c r="I149" s="112">
        <v>0.75</v>
      </c>
      <c r="J149" s="49">
        <f t="shared" si="22"/>
        <v>100</v>
      </c>
      <c r="K149" s="15"/>
      <c r="L149" s="15"/>
      <c r="M149" s="15"/>
      <c r="N149" s="15"/>
      <c r="O149" s="15"/>
    </row>
    <row r="150" spans="1:15" ht="31.5" x14ac:dyDescent="0.25">
      <c r="A150" s="26">
        <v>119</v>
      </c>
      <c r="B150" s="27" t="s">
        <v>119</v>
      </c>
      <c r="C150" s="28" t="s">
        <v>11</v>
      </c>
      <c r="D150" s="29">
        <v>63</v>
      </c>
      <c r="E150" s="30">
        <v>27</v>
      </c>
      <c r="F150" s="29">
        <v>36</v>
      </c>
      <c r="G150" s="29">
        <v>0</v>
      </c>
      <c r="H150" s="45">
        <v>0</v>
      </c>
      <c r="I150" s="112">
        <v>42</v>
      </c>
      <c r="J150" s="49" t="e">
        <f t="shared" si="22"/>
        <v>#DIV/0!</v>
      </c>
      <c r="K150" s="15"/>
      <c r="L150" s="15"/>
      <c r="M150" s="15"/>
      <c r="N150" s="15"/>
      <c r="O150" s="15"/>
    </row>
    <row r="151" spans="1:15" ht="15.75" x14ac:dyDescent="0.25">
      <c r="A151" s="26">
        <v>120</v>
      </c>
      <c r="B151" s="27" t="s">
        <v>48</v>
      </c>
      <c r="C151" s="28" t="s">
        <v>49</v>
      </c>
      <c r="D151" s="29">
        <v>379</v>
      </c>
      <c r="E151" s="30">
        <v>228</v>
      </c>
      <c r="F151" s="29">
        <v>230</v>
      </c>
      <c r="G151" s="36">
        <v>286</v>
      </c>
      <c r="H151" s="45">
        <v>256</v>
      </c>
      <c r="I151" s="112">
        <v>276</v>
      </c>
      <c r="J151" s="49">
        <f t="shared" si="22"/>
        <v>107.8125</v>
      </c>
      <c r="K151" s="15"/>
      <c r="L151" s="15"/>
      <c r="M151" s="15"/>
      <c r="N151" s="15"/>
      <c r="O151" s="15"/>
    </row>
    <row r="152" spans="1:15" ht="15.75" x14ac:dyDescent="0.25">
      <c r="A152" s="26">
        <v>121</v>
      </c>
      <c r="B152" s="27" t="s">
        <v>39</v>
      </c>
      <c r="C152" s="28" t="s">
        <v>23</v>
      </c>
      <c r="D152" s="29">
        <v>6000</v>
      </c>
      <c r="E152" s="30">
        <v>14526.69</v>
      </c>
      <c r="F152" s="29">
        <v>17726.75</v>
      </c>
      <c r="G152" s="36">
        <v>18093.919999999998</v>
      </c>
      <c r="H152" s="95">
        <v>16000</v>
      </c>
      <c r="I152" s="95">
        <v>24131.41</v>
      </c>
      <c r="J152" s="49">
        <f t="shared" si="22"/>
        <v>150.8213125</v>
      </c>
      <c r="K152" s="15"/>
      <c r="L152" s="15"/>
      <c r="M152" s="15"/>
      <c r="N152" s="15"/>
      <c r="O152" s="15"/>
    </row>
    <row r="153" spans="1:15" ht="15" customHeight="1" x14ac:dyDescent="0.25">
      <c r="A153" s="131" t="s">
        <v>120</v>
      </c>
      <c r="B153" s="132"/>
      <c r="C153" s="132"/>
      <c r="D153" s="132"/>
      <c r="E153" s="132"/>
      <c r="F153" s="132"/>
      <c r="G153" s="132"/>
      <c r="H153" s="132"/>
      <c r="I153" s="132"/>
      <c r="J153" s="133"/>
      <c r="K153" s="15"/>
      <c r="L153" s="15"/>
      <c r="M153" s="15"/>
      <c r="N153" s="15"/>
      <c r="O153" s="15"/>
    </row>
    <row r="154" spans="1:15" ht="15.75" x14ac:dyDescent="0.25">
      <c r="A154" s="26">
        <f>A152+1</f>
        <v>122</v>
      </c>
      <c r="B154" s="27" t="s">
        <v>121</v>
      </c>
      <c r="C154" s="28" t="s">
        <v>122</v>
      </c>
      <c r="D154" s="29">
        <v>0</v>
      </c>
      <c r="E154" s="29">
        <v>0</v>
      </c>
      <c r="F154" s="29">
        <v>0</v>
      </c>
      <c r="G154" s="36">
        <v>0</v>
      </c>
      <c r="H154" s="29">
        <v>0</v>
      </c>
      <c r="I154" s="29">
        <v>0</v>
      </c>
      <c r="J154" s="29">
        <v>0</v>
      </c>
      <c r="K154" s="15"/>
      <c r="L154" s="15"/>
      <c r="M154" s="15"/>
      <c r="N154" s="15"/>
      <c r="O154" s="15"/>
    </row>
    <row r="155" spans="1:15" ht="15.75" x14ac:dyDescent="0.25">
      <c r="A155" s="26">
        <f>A154+1</f>
        <v>123</v>
      </c>
      <c r="B155" s="27" t="s">
        <v>123</v>
      </c>
      <c r="C155" s="28" t="s">
        <v>122</v>
      </c>
      <c r="D155" s="29">
        <v>0</v>
      </c>
      <c r="E155" s="29">
        <v>0</v>
      </c>
      <c r="F155" s="29">
        <v>0</v>
      </c>
      <c r="G155" s="36">
        <v>0</v>
      </c>
      <c r="H155" s="29">
        <v>0</v>
      </c>
      <c r="I155" s="29">
        <v>0</v>
      </c>
      <c r="J155" s="75">
        <v>0</v>
      </c>
      <c r="K155" s="15"/>
      <c r="L155" s="15"/>
      <c r="M155" s="15"/>
      <c r="N155" s="15"/>
      <c r="O155" s="15"/>
    </row>
    <row r="156" spans="1:15" ht="15.75" x14ac:dyDescent="0.25">
      <c r="A156" s="26">
        <f t="shared" ref="A156:A161" si="23">A155+1</f>
        <v>124</v>
      </c>
      <c r="B156" s="50" t="s">
        <v>124</v>
      </c>
      <c r="C156" s="28" t="s">
        <v>125</v>
      </c>
      <c r="D156" s="29">
        <v>0</v>
      </c>
      <c r="E156" s="29">
        <v>0</v>
      </c>
      <c r="F156" s="29">
        <v>0</v>
      </c>
      <c r="G156" s="36">
        <v>0</v>
      </c>
      <c r="H156" s="29">
        <v>0</v>
      </c>
      <c r="I156" s="29">
        <v>0</v>
      </c>
      <c r="J156" s="29">
        <v>0</v>
      </c>
      <c r="K156" s="15"/>
      <c r="L156" s="15"/>
      <c r="M156" s="15"/>
      <c r="N156" s="15"/>
      <c r="O156" s="15"/>
    </row>
    <row r="157" spans="1:15" ht="31.5" x14ac:dyDescent="0.25">
      <c r="A157" s="26">
        <f t="shared" si="23"/>
        <v>125</v>
      </c>
      <c r="B157" s="27" t="s">
        <v>126</v>
      </c>
      <c r="C157" s="28" t="s">
        <v>127</v>
      </c>
      <c r="D157" s="29">
        <v>0.08</v>
      </c>
      <c r="E157" s="29">
        <v>0</v>
      </c>
      <c r="F157" s="29">
        <v>0</v>
      </c>
      <c r="G157" s="29">
        <v>0</v>
      </c>
      <c r="H157" s="29">
        <v>0</v>
      </c>
      <c r="I157" s="113">
        <v>0</v>
      </c>
      <c r="J157" s="29">
        <v>0</v>
      </c>
      <c r="K157" s="15"/>
      <c r="L157" s="15"/>
      <c r="M157" s="15"/>
      <c r="N157" s="15"/>
      <c r="O157" s="15"/>
    </row>
    <row r="158" spans="1:15" ht="31.5" x14ac:dyDescent="0.25">
      <c r="A158" s="26">
        <f t="shared" si="23"/>
        <v>126</v>
      </c>
      <c r="B158" s="27" t="s">
        <v>128</v>
      </c>
      <c r="C158" s="28" t="s">
        <v>129</v>
      </c>
      <c r="D158" s="29">
        <v>7.0000000000000007E-2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15"/>
      <c r="L158" s="15"/>
      <c r="M158" s="15"/>
      <c r="N158" s="15"/>
      <c r="O158" s="15"/>
    </row>
    <row r="159" spans="1:15" ht="78.75" x14ac:dyDescent="0.25">
      <c r="A159" s="26">
        <f t="shared" si="23"/>
        <v>127</v>
      </c>
      <c r="B159" s="27" t="s">
        <v>130</v>
      </c>
      <c r="C159" s="28" t="s">
        <v>11</v>
      </c>
      <c r="D159" s="29">
        <v>82</v>
      </c>
      <c r="E159" s="30">
        <v>51</v>
      </c>
      <c r="F159" s="30">
        <v>51</v>
      </c>
      <c r="G159" s="29">
        <v>40.5</v>
      </c>
      <c r="H159" s="29">
        <v>42</v>
      </c>
      <c r="I159" s="29">
        <v>38</v>
      </c>
      <c r="J159" s="115">
        <v>110</v>
      </c>
      <c r="K159" s="20"/>
      <c r="L159" s="15"/>
      <c r="M159" s="15"/>
      <c r="N159" s="15"/>
      <c r="O159" s="15"/>
    </row>
    <row r="160" spans="1:15" ht="15.75" x14ac:dyDescent="0.25">
      <c r="A160" s="26">
        <f t="shared" si="23"/>
        <v>128</v>
      </c>
      <c r="B160" s="27" t="s">
        <v>48</v>
      </c>
      <c r="C160" s="28" t="s">
        <v>49</v>
      </c>
      <c r="D160" s="29">
        <v>320</v>
      </c>
      <c r="E160" s="29">
        <v>0</v>
      </c>
      <c r="F160" s="29">
        <v>0</v>
      </c>
      <c r="G160" s="36">
        <v>0</v>
      </c>
      <c r="H160" s="29" t="s">
        <v>151</v>
      </c>
      <c r="I160" s="29" t="s">
        <v>151</v>
      </c>
      <c r="J160" s="29" t="s">
        <v>151</v>
      </c>
      <c r="K160" s="15"/>
      <c r="L160" s="15"/>
      <c r="M160" s="15"/>
      <c r="N160" s="15"/>
      <c r="O160" s="15"/>
    </row>
    <row r="161" spans="1:15" ht="15.75" x14ac:dyDescent="0.25">
      <c r="A161" s="26">
        <f t="shared" si="23"/>
        <v>129</v>
      </c>
      <c r="B161" s="27" t="s">
        <v>28</v>
      </c>
      <c r="C161" s="28" t="s">
        <v>23</v>
      </c>
      <c r="D161" s="29">
        <v>9000</v>
      </c>
      <c r="E161" s="29">
        <v>0</v>
      </c>
      <c r="F161" s="29">
        <v>0</v>
      </c>
      <c r="G161" s="36">
        <v>0</v>
      </c>
      <c r="H161" s="29" t="s">
        <v>151</v>
      </c>
      <c r="I161" s="29" t="s">
        <v>151</v>
      </c>
      <c r="J161" s="29" t="s">
        <v>151</v>
      </c>
      <c r="K161" s="15"/>
      <c r="L161" s="15"/>
      <c r="M161" s="15"/>
      <c r="N161" s="15"/>
      <c r="O161" s="15"/>
    </row>
    <row r="162" spans="1:15" ht="15" customHeight="1" x14ac:dyDescent="0.25">
      <c r="A162" s="131" t="s">
        <v>131</v>
      </c>
      <c r="B162" s="132"/>
      <c r="C162" s="132"/>
      <c r="D162" s="132"/>
      <c r="E162" s="132"/>
      <c r="F162" s="132"/>
      <c r="G162" s="132"/>
      <c r="H162" s="132"/>
      <c r="I162" s="132"/>
      <c r="J162" s="133"/>
      <c r="K162" s="15"/>
      <c r="L162" s="15"/>
      <c r="M162" s="15"/>
      <c r="N162" s="15"/>
      <c r="O162" s="15"/>
    </row>
    <row r="163" spans="1:15" ht="15.75" x14ac:dyDescent="0.25">
      <c r="A163" s="26">
        <f>A161+1</f>
        <v>130</v>
      </c>
      <c r="B163" s="27" t="s">
        <v>132</v>
      </c>
      <c r="C163" s="28" t="s">
        <v>51</v>
      </c>
      <c r="D163" s="43">
        <v>22.9</v>
      </c>
      <c r="E163" s="44">
        <v>30</v>
      </c>
      <c r="F163" s="44">
        <v>30</v>
      </c>
      <c r="G163" s="36">
        <v>48.51</v>
      </c>
      <c r="H163" s="29">
        <v>47.42</v>
      </c>
      <c r="I163" s="29">
        <v>47.42</v>
      </c>
      <c r="J163" s="32">
        <f>I163/H163*100</f>
        <v>100</v>
      </c>
      <c r="K163" s="15"/>
      <c r="L163" s="15"/>
      <c r="M163" s="15"/>
      <c r="N163" s="15"/>
      <c r="O163" s="15"/>
    </row>
    <row r="164" spans="1:15" ht="15.75" x14ac:dyDescent="0.25">
      <c r="A164" s="26">
        <f>A163+1</f>
        <v>131</v>
      </c>
      <c r="B164" s="27" t="s">
        <v>149</v>
      </c>
      <c r="C164" s="28" t="s">
        <v>49</v>
      </c>
      <c r="D164" s="43">
        <v>0</v>
      </c>
      <c r="E164" s="44">
        <v>85</v>
      </c>
      <c r="F164" s="44">
        <v>90</v>
      </c>
      <c r="G164" s="36">
        <v>91</v>
      </c>
      <c r="H164" s="45">
        <v>88</v>
      </c>
      <c r="I164" s="29">
        <v>88</v>
      </c>
      <c r="J164" s="32">
        <f>I164/H164*100</f>
        <v>100</v>
      </c>
      <c r="K164" s="15"/>
      <c r="L164" s="15"/>
      <c r="M164" s="15"/>
      <c r="N164" s="15"/>
      <c r="O164" s="15"/>
    </row>
    <row r="165" spans="1:15" ht="15.75" x14ac:dyDescent="0.25">
      <c r="A165" s="26">
        <f>A164+1</f>
        <v>132</v>
      </c>
      <c r="B165" s="27" t="s">
        <v>48</v>
      </c>
      <c r="C165" s="28" t="s">
        <v>49</v>
      </c>
      <c r="D165" s="43">
        <v>57</v>
      </c>
      <c r="E165" s="44">
        <v>34</v>
      </c>
      <c r="F165" s="44">
        <v>35</v>
      </c>
      <c r="G165" s="36">
        <v>22</v>
      </c>
      <c r="H165" s="45">
        <v>23</v>
      </c>
      <c r="I165" s="29">
        <v>23</v>
      </c>
      <c r="J165" s="32">
        <f>I165/H165*100</f>
        <v>100</v>
      </c>
      <c r="K165" s="15"/>
      <c r="L165" s="15"/>
      <c r="M165" s="15"/>
      <c r="N165" s="15"/>
      <c r="O165" s="15"/>
    </row>
    <row r="166" spans="1:15" ht="15.75" x14ac:dyDescent="0.25">
      <c r="A166" s="26">
        <f>A165+1</f>
        <v>133</v>
      </c>
      <c r="B166" s="50" t="s">
        <v>39</v>
      </c>
      <c r="C166" s="28" t="s">
        <v>23</v>
      </c>
      <c r="D166" s="43">
        <v>15500</v>
      </c>
      <c r="E166" s="44">
        <v>23000</v>
      </c>
      <c r="F166" s="44">
        <v>24000</v>
      </c>
      <c r="G166" s="36">
        <v>26731.4</v>
      </c>
      <c r="H166" s="87">
        <v>27728.5</v>
      </c>
      <c r="I166" s="73">
        <v>27728.5</v>
      </c>
      <c r="J166" s="32">
        <f t="shared" ref="J166" si="24">I166/H166*100</f>
        <v>100</v>
      </c>
      <c r="K166" s="15"/>
      <c r="L166" s="15"/>
      <c r="M166" s="15"/>
      <c r="N166" s="15"/>
      <c r="O166" s="15"/>
    </row>
    <row r="167" spans="1:15" ht="15" customHeight="1" x14ac:dyDescent="0.25">
      <c r="A167" s="152" t="s">
        <v>133</v>
      </c>
      <c r="B167" s="153"/>
      <c r="C167" s="153"/>
      <c r="D167" s="153"/>
      <c r="E167" s="153"/>
      <c r="F167" s="153"/>
      <c r="G167" s="153"/>
      <c r="H167" s="153"/>
      <c r="I167" s="153"/>
      <c r="J167" s="154"/>
      <c r="K167" s="15"/>
      <c r="L167" s="15"/>
      <c r="M167" s="15"/>
      <c r="N167" s="15"/>
      <c r="O167" s="15"/>
    </row>
    <row r="168" spans="1:15" ht="15.75" x14ac:dyDescent="0.25">
      <c r="A168" s="26">
        <v>134</v>
      </c>
      <c r="B168" s="27" t="s">
        <v>134</v>
      </c>
      <c r="C168" s="28" t="s">
        <v>122</v>
      </c>
      <c r="D168" s="29">
        <v>0</v>
      </c>
      <c r="E168" s="29">
        <v>3.83</v>
      </c>
      <c r="F168" s="36">
        <v>0</v>
      </c>
      <c r="G168" s="36">
        <v>3.48</v>
      </c>
      <c r="H168" s="29">
        <v>0</v>
      </c>
      <c r="I168" s="67">
        <v>0</v>
      </c>
      <c r="J168" s="36">
        <v>0</v>
      </c>
      <c r="K168" s="15"/>
      <c r="L168" s="15"/>
      <c r="M168" s="15"/>
      <c r="N168" s="15"/>
      <c r="O168" s="15"/>
    </row>
    <row r="169" spans="1:15" ht="15.75" x14ac:dyDescent="0.25">
      <c r="A169" s="26">
        <v>135</v>
      </c>
      <c r="B169" s="27" t="s">
        <v>135</v>
      </c>
      <c r="C169" s="28" t="s">
        <v>136</v>
      </c>
      <c r="D169" s="29">
        <v>0</v>
      </c>
      <c r="E169" s="29">
        <v>0.41</v>
      </c>
      <c r="F169" s="36">
        <v>0</v>
      </c>
      <c r="G169" s="36">
        <v>0</v>
      </c>
      <c r="H169" s="29">
        <v>0</v>
      </c>
      <c r="I169" s="29">
        <v>0</v>
      </c>
      <c r="J169" s="36">
        <v>0</v>
      </c>
      <c r="K169" s="15"/>
      <c r="L169" s="15"/>
      <c r="M169" s="15"/>
      <c r="N169" s="15"/>
      <c r="O169" s="15"/>
    </row>
    <row r="170" spans="1:15" x14ac:dyDescent="0.25">
      <c r="A170" s="23"/>
      <c r="B170" s="24"/>
      <c r="C170" s="2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</row>
  </sheetData>
  <mergeCells count="37">
    <mergeCell ref="K11:O12"/>
    <mergeCell ref="A167:J167"/>
    <mergeCell ref="A113:J113"/>
    <mergeCell ref="C115:C117"/>
    <mergeCell ref="A121:J121"/>
    <mergeCell ref="A127:J127"/>
    <mergeCell ref="C129:C132"/>
    <mergeCell ref="A136:J136"/>
    <mergeCell ref="A138:J138"/>
    <mergeCell ref="A139:J139"/>
    <mergeCell ref="A146:J146"/>
    <mergeCell ref="A153:J153"/>
    <mergeCell ref="A162:J162"/>
    <mergeCell ref="C108:C110"/>
    <mergeCell ref="A58:J58"/>
    <mergeCell ref="A63:J63"/>
    <mergeCell ref="A95:J95"/>
    <mergeCell ref="C98:C99"/>
    <mergeCell ref="A102:J102"/>
    <mergeCell ref="A107:J107"/>
    <mergeCell ref="A53:J53"/>
    <mergeCell ref="A68:J68"/>
    <mergeCell ref="A74:J74"/>
    <mergeCell ref="A80:J80"/>
    <mergeCell ref="A86:J86"/>
    <mergeCell ref="A87:J87"/>
    <mergeCell ref="A1:J1"/>
    <mergeCell ref="A2:J2"/>
    <mergeCell ref="A4:J4"/>
    <mergeCell ref="A10:J10"/>
    <mergeCell ref="A18:J18"/>
    <mergeCell ref="A48:J48"/>
    <mergeCell ref="A23:J23"/>
    <mergeCell ref="A28:J28"/>
    <mergeCell ref="A33:J33"/>
    <mergeCell ref="A38:J38"/>
    <mergeCell ref="A43:J43"/>
  </mergeCells>
  <pageMargins left="0.25" right="0.25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E10" sqref="E10"/>
    </sheetView>
  </sheetViews>
  <sheetFormatPr defaultRowHeight="15" x14ac:dyDescent="0.25"/>
  <cols>
    <col min="1" max="1" width="18.42578125" customWidth="1"/>
    <col min="2" max="2" width="10.140625" customWidth="1"/>
    <col min="3" max="3" width="19.7109375" customWidth="1"/>
  </cols>
  <sheetData>
    <row r="2" spans="1:4" x14ac:dyDescent="0.25">
      <c r="A2" s="122">
        <v>2016</v>
      </c>
      <c r="B2" s="123"/>
      <c r="C2" s="123"/>
      <c r="D2" s="124"/>
    </row>
    <row r="3" spans="1:4" x14ac:dyDescent="0.25">
      <c r="A3" s="4" t="s">
        <v>139</v>
      </c>
      <c r="B3" s="4" t="s">
        <v>142</v>
      </c>
      <c r="C3" s="4" t="s">
        <v>140</v>
      </c>
      <c r="D3" s="4" t="s">
        <v>141</v>
      </c>
    </row>
    <row r="4" spans="1:4" x14ac:dyDescent="0.25">
      <c r="A4" s="4">
        <v>6</v>
      </c>
      <c r="B4" s="8">
        <f>A4/A8*100</f>
        <v>9.2307692307692317</v>
      </c>
      <c r="C4" s="4">
        <v>6</v>
      </c>
      <c r="D4" s="8">
        <f>C4/C8*100</f>
        <v>10.16949152542373</v>
      </c>
    </row>
    <row r="5" spans="1:4" x14ac:dyDescent="0.25">
      <c r="A5" s="4">
        <v>0</v>
      </c>
      <c r="B5" s="8">
        <f>A5/A8*100</f>
        <v>0</v>
      </c>
      <c r="C5" s="4">
        <v>0</v>
      </c>
      <c r="D5" s="8">
        <f>C5/C8*100</f>
        <v>0</v>
      </c>
    </row>
    <row r="6" spans="1:4" x14ac:dyDescent="0.25">
      <c r="A6" s="4">
        <v>9</v>
      </c>
      <c r="B6" s="8">
        <f>A6/A8*100</f>
        <v>13.846153846153847</v>
      </c>
      <c r="C6" s="4">
        <v>9</v>
      </c>
      <c r="D6" s="8">
        <f>C6/C8*100</f>
        <v>15.254237288135593</v>
      </c>
    </row>
    <row r="7" spans="1:4" x14ac:dyDescent="0.25">
      <c r="A7" s="4">
        <v>50</v>
      </c>
      <c r="B7" s="8">
        <f>A7/A8*100</f>
        <v>76.923076923076934</v>
      </c>
      <c r="C7" s="4">
        <v>44</v>
      </c>
      <c r="D7" s="8">
        <f>C7/C8*100</f>
        <v>74.576271186440678</v>
      </c>
    </row>
    <row r="8" spans="1:4" x14ac:dyDescent="0.25">
      <c r="A8" s="7">
        <f>SUM(A4:A7)</f>
        <v>65</v>
      </c>
      <c r="B8" s="9">
        <f>SUM(B4:B7)</f>
        <v>100.00000000000001</v>
      </c>
      <c r="C8" s="7">
        <f>SUM(C4:C7)</f>
        <v>59</v>
      </c>
      <c r="D8" s="9">
        <f>SUM(D4:D7)</f>
        <v>100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8"/>
    </sheetView>
  </sheetViews>
  <sheetFormatPr defaultRowHeight="15" x14ac:dyDescent="0.25"/>
  <cols>
    <col min="5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опека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2020-05-25T03:23:07Z</dcterms:modified>
</cp:coreProperties>
</file>